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155" windowWidth="15825" windowHeight="9090" activeTab="0"/>
  </bookViews>
  <sheets>
    <sheet name="Galton" sheetId="1" r:id="rId1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<sst xmlns="http://schemas.openxmlformats.org/spreadsheetml/2006/main" count="8" uniqueCount="8">
  <si>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n</t>
  </si>
  <si>
    <t>p</t>
  </si>
  <si>
    <t>0</t>
  </si>
  <si>
    <t>Versuchs-</t>
  </si>
  <si>
    <t>anzahl</t>
  </si>
  <si>
    <t>Geschwindigkeit</t>
  </si>
  <si>
    <t>Roolfs</t>
  </si>
  <si>
    <t>Extras/Optionen/Berechnung  manuell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</si>
</sst>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0"/>
    <numFmt numFmtId="176" formatCode="0.00000"/>
  </numFmts>
  <fonts count="11">
    <font>
      <sz val="10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name val="Arial"/>
      <family val="0"/>
    </font>
    <font>
      <sz val="9.5"/>
      <name val="Arial"/>
      <family val="0"/>
    </font>
    <font>
      <i/>
      <sz val="9"/>
      <color indexed="9"/>
      <name val="Arial"/>
      <family val="2"/>
    </font>
    <font>
      <i/>
      <sz val="10"/>
      <color indexed="54"/>
      <name val="Arial"/>
      <family val="2"/>
    </font>
    <font>
      <sz val="10"/>
      <color indexed="18"/>
      <name val="Arial"/>
      <family val="2"/>
    </font>
    <font>
      <i/>
      <sz val="10"/>
      <color indexed="5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Galton!$B$1:$B$52</c:f>
              <c:numCache/>
            </c:numRef>
          </c:xVal>
          <c:yVal>
            <c:numRef>
              <c:f>Galton!$C$1:$C$52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Galton!$B$1:$B$52</c:f>
              <c:numCache/>
            </c:numRef>
          </c:xVal>
          <c:yVal>
            <c:numRef>
              <c:f>Galton!$D$1:$D$52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0.06666666666666667</c:v>
                </c:pt>
                <c:pt idx="6">
                  <c:v>0.06666666666666667</c:v>
                </c:pt>
                <c:pt idx="7">
                  <c:v>0</c:v>
                </c:pt>
                <c:pt idx="8">
                  <c:v>0</c:v>
                </c:pt>
                <c:pt idx="9">
                  <c:v>0.21666666666666667</c:v>
                </c:pt>
                <c:pt idx="10">
                  <c:v>0.21666666666666667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  <c:pt idx="17">
                  <c:v>0.21666666666666667</c:v>
                </c:pt>
                <c:pt idx="18">
                  <c:v>0.21666666666666667</c:v>
                </c:pt>
                <c:pt idx="19">
                  <c:v>0</c:v>
                </c:pt>
                <c:pt idx="20">
                  <c:v>0</c:v>
                </c:pt>
                <c:pt idx="21">
                  <c:v>0.08333333333333333</c:v>
                </c:pt>
                <c:pt idx="22">
                  <c:v>0.08333333333333333</c:v>
                </c:pt>
                <c:pt idx="23">
                  <c:v>0</c:v>
                </c:pt>
                <c:pt idx="24">
                  <c:v>0</c:v>
                </c:pt>
                <c:pt idx="25">
                  <c:v>0.08333333333333333</c:v>
                </c:pt>
                <c:pt idx="26">
                  <c:v>0.08333333333333333</c:v>
                </c:pt>
                <c:pt idx="27">
                  <c:v>0</c:v>
                </c:pt>
                <c:pt idx="28">
                  <c:v>0</c:v>
                </c:pt>
                <c:pt idx="29">
                  <c:v>0.016666666666666666</c:v>
                </c:pt>
                <c:pt idx="30">
                  <c:v>0.016666666666666666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32424890"/>
        <c:axId val="23388555"/>
      </c:scatterChart>
      <c:valAx>
        <c:axId val="32424890"/>
        <c:scaling>
          <c:orientation val="minMax"/>
          <c:max val="13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crossBetween val="midCat"/>
        <c:dispUnits/>
        <c:majorUnit val="2"/>
      </c:valAx>
      <c:valAx>
        <c:axId val="23388555"/>
        <c:scaling>
          <c:orientation val="minMax"/>
          <c:max val="0.4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2424890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</xdr:row>
      <xdr:rowOff>66675</xdr:rowOff>
    </xdr:from>
    <xdr:to>
      <xdr:col>5</xdr:col>
      <xdr:colOff>247650</xdr:colOff>
      <xdr:row>9</xdr:row>
      <xdr:rowOff>104775</xdr:rowOff>
    </xdr:to>
    <xdr:pic>
      <xdr:nvPicPr>
        <xdr:cNvPr id="1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5245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16</xdr:row>
      <xdr:rowOff>95250</xdr:rowOff>
    </xdr:from>
    <xdr:to>
      <xdr:col>35</xdr:col>
      <xdr:colOff>276225</xdr:colOff>
      <xdr:row>18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6860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</xdr:row>
      <xdr:rowOff>66675</xdr:rowOff>
    </xdr:from>
    <xdr:to>
      <xdr:col>6</xdr:col>
      <xdr:colOff>209550</xdr:colOff>
      <xdr:row>9</xdr:row>
      <xdr:rowOff>104775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55245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17</xdr:row>
      <xdr:rowOff>19050</xdr:rowOff>
    </xdr:from>
    <xdr:to>
      <xdr:col>33</xdr:col>
      <xdr:colOff>9525</xdr:colOff>
      <xdr:row>32</xdr:row>
      <xdr:rowOff>38100</xdr:rowOff>
    </xdr:to>
    <xdr:graphicFrame>
      <xdr:nvGraphicFramePr>
        <xdr:cNvPr id="4" name="Chart 10"/>
        <xdr:cNvGraphicFramePr/>
      </xdr:nvGraphicFramePr>
      <xdr:xfrm>
        <a:off x="1200150" y="2771775"/>
        <a:ext cx="46005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35</xdr:col>
      <xdr:colOff>266700</xdr:colOff>
      <xdr:row>22</xdr:row>
      <xdr:rowOff>66675</xdr:rowOff>
    </xdr:from>
    <xdr:to>
      <xdr:col>36</xdr:col>
      <xdr:colOff>9525</xdr:colOff>
      <xdr:row>27</xdr:row>
      <xdr:rowOff>19050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3629025"/>
          <a:ext cx="114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V75"/>
  <sheetViews>
    <sheetView showGridLines="0" showRowColHeaders="0" tabSelected="1" workbookViewId="0" topLeftCell="A1">
      <selection activeCell="AN7" sqref="AN7"/>
    </sheetView>
  </sheetViews>
  <sheetFormatPr defaultColWidth="11.421875" defaultRowHeight="12.75"/>
  <cols>
    <col min="1" max="1" width="3.57421875" style="9" customWidth="1"/>
    <col min="2" max="2" width="4.8515625" style="9" customWidth="1"/>
    <col min="3" max="3" width="4.00390625" style="9" customWidth="1"/>
    <col min="4" max="4" width="4.421875" style="9" customWidth="1"/>
    <col min="5" max="5" width="4.140625" style="9" customWidth="1"/>
    <col min="6" max="6" width="5.140625" style="9" customWidth="1"/>
    <col min="7" max="7" width="5.00390625" style="9" customWidth="1"/>
    <col min="8" max="8" width="2.140625" style="9" customWidth="1"/>
    <col min="9" max="22" width="2.140625" style="12" customWidth="1"/>
    <col min="23" max="34" width="2.140625" style="9" customWidth="1"/>
    <col min="35" max="35" width="2.7109375" style="9" customWidth="1"/>
    <col min="36" max="36" width="5.57421875" style="9" customWidth="1"/>
    <col min="37" max="16384" width="11.421875" style="9" customWidth="1"/>
  </cols>
  <sheetData>
    <row r="1" spans="1:48" ht="12.75">
      <c r="A1" s="1">
        <v>0</v>
      </c>
      <c r="B1" s="3">
        <f>A1-0.5</f>
        <v>-0.5</v>
      </c>
      <c r="C1" s="3">
        <v>0</v>
      </c>
      <c r="D1" s="3">
        <v>0</v>
      </c>
      <c r="E1" s="14">
        <v>12</v>
      </c>
      <c r="F1" s="2">
        <f>F3/100</f>
        <v>0.28</v>
      </c>
      <c r="G1" s="15">
        <f>MAX(G4*10,1)</f>
        <v>60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2.75">
      <c r="A2" s="1"/>
      <c r="B2" s="3">
        <f>B1</f>
        <v>-0.5</v>
      </c>
      <c r="C2" s="3">
        <f>BINOMDIST(A1,$E$1,$F$1,0)</f>
        <v>0.01940840996176533</v>
      </c>
      <c r="D2" s="3">
        <f>H16/G1</f>
        <v>0</v>
      </c>
      <c r="E2" s="14" t="s">
        <v>0</v>
      </c>
      <c r="F2" s="2" t="s">
        <v>1</v>
      </c>
      <c r="G2" s="4" t="s">
        <v>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8" t="s">
        <v>2</v>
      </c>
      <c r="U2" s="1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8"/>
      <c r="AI2" s="8"/>
      <c r="AJ2" s="1"/>
      <c r="AK2" s="1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2.75">
      <c r="A3" s="1"/>
      <c r="B3" s="3">
        <f>A1+0.5</f>
        <v>0.5</v>
      </c>
      <c r="C3" s="3">
        <f>C2</f>
        <v>0.01940840996176533</v>
      </c>
      <c r="D3" s="3">
        <f>D2</f>
        <v>0</v>
      </c>
      <c r="E3" s="1"/>
      <c r="F3" s="1">
        <v>28</v>
      </c>
      <c r="G3" s="4" t="s">
        <v>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0">
        <f>IF(AND(T2="0",AJ3=1),0,"")</f>
        <v>0</v>
      </c>
      <c r="T3" s="21"/>
      <c r="U3" s="20">
        <f>IF(AND(T2="0",AJ3=0),0,"")</f>
      </c>
      <c r="V3" s="2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8"/>
      <c r="AI3" s="8"/>
      <c r="AJ3" s="13">
        <f aca="true" ca="1" t="shared" si="0" ref="AJ3:AJ14">IF(RAND()&lt;1-$F$1,1,0)</f>
        <v>1</v>
      </c>
      <c r="AK3" s="1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2.75">
      <c r="A4" s="1"/>
      <c r="B4" s="3">
        <f>B3</f>
        <v>0.5</v>
      </c>
      <c r="C4" s="3">
        <v>0</v>
      </c>
      <c r="D4" s="3">
        <v>0</v>
      </c>
      <c r="E4" s="1"/>
      <c r="F4" s="1"/>
      <c r="G4" s="1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20">
        <f>IF(AND(S3=0,AJ4=1),0,"")</f>
        <v>0</v>
      </c>
      <c r="S4" s="21"/>
      <c r="T4" s="20">
        <f>IF(AND(S3=0,AJ4=0),0,IF(AND(U3=0,AJ4=1),0,""))</f>
      </c>
      <c r="U4" s="21"/>
      <c r="V4" s="20">
        <f>IF(AND(U3=0,AJ4=0),0,"")</f>
      </c>
      <c r="W4" s="21"/>
      <c r="X4" s="5"/>
      <c r="Y4" s="5"/>
      <c r="Z4" s="5"/>
      <c r="AA4" s="5"/>
      <c r="AB4" s="5"/>
      <c r="AC4" s="5"/>
      <c r="AD4" s="5"/>
      <c r="AE4" s="5"/>
      <c r="AF4" s="5"/>
      <c r="AG4" s="5"/>
      <c r="AH4" s="8"/>
      <c r="AI4" s="8"/>
      <c r="AJ4" s="13">
        <f ca="1" t="shared" si="0"/>
        <v>1</v>
      </c>
      <c r="AK4" s="1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2.75">
      <c r="A5" s="1">
        <f>A1+1</f>
        <v>1</v>
      </c>
      <c r="B5" s="3">
        <f>A5-0.5</f>
        <v>0.5</v>
      </c>
      <c r="C5" s="3">
        <v>0</v>
      </c>
      <c r="D5" s="3">
        <v>0</v>
      </c>
      <c r="E5" s="8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20">
        <f>IF(AND(R4=0,AJ5=1),0,"")</f>
        <v>0</v>
      </c>
      <c r="R5" s="21"/>
      <c r="S5" s="20">
        <f>IF(AND(R4=0,AJ5=0),0,IF(AND(T4=0,AJ5=1),0,""))</f>
      </c>
      <c r="T5" s="21"/>
      <c r="U5" s="20">
        <f>IF(AND(T4=0,AJ5=0),0,IF(AND(V4=0,AJ5=1),0,""))</f>
      </c>
      <c r="V5" s="21"/>
      <c r="W5" s="20">
        <f>IF(AND(V4=0,AJ5=0),0,"")</f>
      </c>
      <c r="X5" s="21"/>
      <c r="Y5" s="5"/>
      <c r="Z5" s="5"/>
      <c r="AA5" s="5"/>
      <c r="AB5" s="5"/>
      <c r="AC5" s="5"/>
      <c r="AD5" s="5"/>
      <c r="AE5" s="5"/>
      <c r="AF5" s="5"/>
      <c r="AG5" s="5"/>
      <c r="AH5" s="8"/>
      <c r="AI5" s="8"/>
      <c r="AJ5" s="13">
        <f ca="1" t="shared" si="0"/>
        <v>1</v>
      </c>
      <c r="AK5" s="1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2.75">
      <c r="A6" s="1"/>
      <c r="B6" s="3">
        <f>B5</f>
        <v>0.5</v>
      </c>
      <c r="C6" s="3">
        <f>BINOMDIST(A5,$E$1,$F$1,0)</f>
        <v>0.09057257982157159</v>
      </c>
      <c r="D6" s="3">
        <f>J16/G1</f>
        <v>0.06666666666666667</v>
      </c>
      <c r="E6" s="8"/>
      <c r="F6" s="1"/>
      <c r="G6" s="1"/>
      <c r="H6" s="5"/>
      <c r="I6" s="5"/>
      <c r="J6" s="5"/>
      <c r="K6" s="5"/>
      <c r="L6" s="5"/>
      <c r="M6" s="5"/>
      <c r="N6" s="5"/>
      <c r="O6" s="5"/>
      <c r="P6" s="20">
        <f>IF(AND(Q5=0,AJ6=1),0,"")</f>
        <v>0</v>
      </c>
      <c r="Q6" s="21"/>
      <c r="R6" s="20">
        <f>IF(AND(Q5=0,AJ6=0),0,IF(AND(S5=0,AJ6=1),0,""))</f>
      </c>
      <c r="S6" s="21"/>
      <c r="T6" s="20">
        <f>IF(AND(S5=0,AJ6=0),0,IF(AND(U5=0,AJ6=1),0,""))</f>
      </c>
      <c r="U6" s="21"/>
      <c r="V6" s="20">
        <f>IF(AND(U5=0,AJ6=0),0,IF(AND(W5=0,AJ6=1),0,""))</f>
      </c>
      <c r="W6" s="21"/>
      <c r="X6" s="20">
        <f>IF(AND(W5=0,AJ6=0),0,"")</f>
      </c>
      <c r="Y6" s="21"/>
      <c r="Z6" s="5"/>
      <c r="AA6" s="5"/>
      <c r="AB6" s="5"/>
      <c r="AC6" s="5"/>
      <c r="AD6" s="5"/>
      <c r="AE6" s="5"/>
      <c r="AF6" s="5"/>
      <c r="AG6" s="5"/>
      <c r="AH6" s="8"/>
      <c r="AI6" s="8"/>
      <c r="AJ6" s="13">
        <f ca="1" t="shared" si="0"/>
        <v>1</v>
      </c>
      <c r="AK6" s="1">
        <v>1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2.75">
      <c r="A7" s="1"/>
      <c r="B7" s="3">
        <f>A5+0.5</f>
        <v>1.5</v>
      </c>
      <c r="C7" s="3">
        <f>C6</f>
        <v>0.09057257982157159</v>
      </c>
      <c r="D7" s="3">
        <f>D6</f>
        <v>0.06666666666666667</v>
      </c>
      <c r="E7" s="8"/>
      <c r="F7" s="1"/>
      <c r="G7" s="1"/>
      <c r="H7" s="5"/>
      <c r="I7" s="5"/>
      <c r="J7" s="5"/>
      <c r="K7" s="5"/>
      <c r="L7" s="5"/>
      <c r="M7" s="5"/>
      <c r="N7" s="5"/>
      <c r="O7" s="20">
        <f>IF(AND(P6=0,AJ7=1),0,"")</f>
        <v>0</v>
      </c>
      <c r="P7" s="21"/>
      <c r="Q7" s="20">
        <f>IF(AND(P6=0,AJ7=0),0,IF(AND(R6=0,AJ7=1),0,""))</f>
      </c>
      <c r="R7" s="21"/>
      <c r="S7" s="20">
        <f>IF(AND(R6=0,AJ7=0),0,IF(AND(T6=0,AJ7=1),0,""))</f>
      </c>
      <c r="T7" s="21"/>
      <c r="U7" s="20">
        <f>IF(AND(T6=0,AJ7=0),0,IF(AND(V6=0,AJ7=1),0,""))</f>
      </c>
      <c r="V7" s="21"/>
      <c r="W7" s="20">
        <f>IF(AND(V6=0,AJ7=0),0,IF(AND(X6=0,AJ7=1),0,""))</f>
      </c>
      <c r="X7" s="21"/>
      <c r="Y7" s="20">
        <f>IF(AND(X6=0,AJ7=0),0,"")</f>
      </c>
      <c r="Z7" s="21"/>
      <c r="AA7" s="5"/>
      <c r="AB7" s="5"/>
      <c r="AC7" s="5"/>
      <c r="AD7" s="5"/>
      <c r="AE7" s="5"/>
      <c r="AF7" s="5"/>
      <c r="AG7" s="5"/>
      <c r="AH7" s="8"/>
      <c r="AI7" s="8"/>
      <c r="AJ7" s="13">
        <f ca="1" t="shared" si="0"/>
        <v>1</v>
      </c>
      <c r="AK7" s="1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2.75">
      <c r="A8" s="1"/>
      <c r="B8" s="3">
        <f>B7</f>
        <v>1.5</v>
      </c>
      <c r="C8" s="3">
        <v>0</v>
      </c>
      <c r="D8" s="3">
        <v>0</v>
      </c>
      <c r="E8" s="8"/>
      <c r="F8" s="1"/>
      <c r="G8" s="1"/>
      <c r="H8" s="5"/>
      <c r="I8" s="5"/>
      <c r="J8" s="5"/>
      <c r="K8" s="5"/>
      <c r="L8" s="5"/>
      <c r="M8" s="5"/>
      <c r="N8" s="20">
        <f>IF(AND(O7=0,AJ8=1),0,"")</f>
      </c>
      <c r="O8" s="21"/>
      <c r="P8" s="20">
        <f>IF(AND(O7=0,AJ8=0),0,IF(AND(Q7=0,AJ8=1),0,""))</f>
        <v>0</v>
      </c>
      <c r="Q8" s="21"/>
      <c r="R8" s="20">
        <f>IF(AND(Q7=0,AJ8=0),0,IF(AND(S7=0,AJ8=1),0,""))</f>
      </c>
      <c r="S8" s="21"/>
      <c r="T8" s="20">
        <f>IF(AND(S7=0,AJ8=0),0,IF(AND(U7=0,AJ8=1),0,""))</f>
      </c>
      <c r="U8" s="21"/>
      <c r="V8" s="20">
        <f>IF(AND(U7=0,AJ8=0),0,IF(AND(W7=0,AJ8=1),0,""))</f>
      </c>
      <c r="W8" s="21"/>
      <c r="X8" s="20">
        <f>IF(AND(W7=0,AJ8=0),0,IF(AND(Y7=0,AJ8=1),0,""))</f>
      </c>
      <c r="Y8" s="21"/>
      <c r="Z8" s="20">
        <f>IF(AND(Y7=0,AJ8=0),0,"")</f>
      </c>
      <c r="AA8" s="21"/>
      <c r="AB8" s="5"/>
      <c r="AC8" s="5"/>
      <c r="AD8" s="5"/>
      <c r="AE8" s="5"/>
      <c r="AF8" s="5"/>
      <c r="AG8" s="5"/>
      <c r="AH8" s="8"/>
      <c r="AI8" s="8"/>
      <c r="AJ8" s="13">
        <f ca="1" t="shared" si="0"/>
        <v>0</v>
      </c>
      <c r="AK8" s="1">
        <f>1-AJ22/5</f>
        <v>0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2.75">
      <c r="A9" s="1">
        <f>A5+1</f>
        <v>2</v>
      </c>
      <c r="B9" s="3">
        <f>A9-0.5</f>
        <v>1.5</v>
      </c>
      <c r="C9" s="3">
        <v>0</v>
      </c>
      <c r="D9" s="3">
        <v>0</v>
      </c>
      <c r="E9" s="8"/>
      <c r="F9" s="1"/>
      <c r="G9" s="1"/>
      <c r="H9" s="5"/>
      <c r="I9" s="5"/>
      <c r="J9" s="5"/>
      <c r="K9" s="5"/>
      <c r="L9" s="5"/>
      <c r="M9" s="20">
        <f>IF(AND(N8=0,AJ9=1),0,"")</f>
      </c>
      <c r="N9" s="21"/>
      <c r="O9" s="20">
        <f>IF(AND(N8=0,AJ9=0),0,IF(AND(P8=0,AJ9=1),0,""))</f>
        <v>0</v>
      </c>
      <c r="P9" s="21"/>
      <c r="Q9" s="20">
        <f>IF(AND(P8=0,AJ9=0),0,IF(AND(R8=0,AJ9=1),0,""))</f>
      </c>
      <c r="R9" s="21"/>
      <c r="S9" s="20">
        <f>IF(AND(R8=0,AJ9=0),0,IF(AND(T8=0,AJ9=1),0,""))</f>
      </c>
      <c r="T9" s="21"/>
      <c r="U9" s="20">
        <f>IF(AND(T8=0,AJ9=0),0,IF(AND(V8=0,AJ9=1),0,""))</f>
      </c>
      <c r="V9" s="21"/>
      <c r="W9" s="20">
        <f>IF(AND(V8=0,AJ9=0),0,IF(AND(X8=0,AJ9=1),0,""))</f>
      </c>
      <c r="X9" s="21"/>
      <c r="Y9" s="20">
        <f>IF(AND(X8=0,AJ9=0),0,IF(AND(Z8=0,AJ9=1),0,""))</f>
      </c>
      <c r="Z9" s="21"/>
      <c r="AA9" s="20">
        <f>IF(AND(Z8=0,AJ9=0),0,"")</f>
      </c>
      <c r="AB9" s="21"/>
      <c r="AC9" s="5"/>
      <c r="AD9" s="5"/>
      <c r="AE9" s="5"/>
      <c r="AF9" s="5"/>
      <c r="AG9" s="5"/>
      <c r="AH9" s="8"/>
      <c r="AI9" s="8"/>
      <c r="AJ9" s="13">
        <f ca="1" t="shared" si="0"/>
        <v>1</v>
      </c>
      <c r="AK9" s="1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2.75">
      <c r="A10" s="1"/>
      <c r="B10" s="3">
        <f>B9</f>
        <v>1.5</v>
      </c>
      <c r="C10" s="3">
        <f>BINOMDIST(A9,$E$1,$F$1,0)</f>
        <v>0.19372468461836143</v>
      </c>
      <c r="D10" s="3">
        <f>L16/G1</f>
        <v>0.21666666666666667</v>
      </c>
      <c r="E10" s="8"/>
      <c r="F10" s="1"/>
      <c r="G10" s="1"/>
      <c r="H10" s="5"/>
      <c r="I10" s="5"/>
      <c r="J10" s="5"/>
      <c r="K10" s="5"/>
      <c r="L10" s="20">
        <f>IF(AND(M9=0,AJ10=1),0,"")</f>
      </c>
      <c r="M10" s="21"/>
      <c r="N10" s="20">
        <f>IF(AND(M9=0,$AJ10=0),0,IF(AND(O9=0,$AJ10=1),0,""))</f>
        <v>0</v>
      </c>
      <c r="O10" s="21"/>
      <c r="P10" s="20">
        <f>IF(AND(O9=0,$AJ10=0),0,IF(AND(Q9=0,$AJ10=1),0,""))</f>
      </c>
      <c r="Q10" s="21"/>
      <c r="R10" s="20">
        <f>IF(AND(Q9=0,$AJ10=0),0,IF(AND(S9=0,$AJ10=1),0,""))</f>
      </c>
      <c r="S10" s="21"/>
      <c r="T10" s="20">
        <f>IF(AND(S9=0,$AJ10=0),0,IF(AND(U9=0,$AJ10=1),0,""))</f>
      </c>
      <c r="U10" s="21"/>
      <c r="V10" s="20">
        <f>IF(AND(U9=0,$AJ10=0),0,IF(AND(W9=0,$AJ10=1),0,""))</f>
      </c>
      <c r="W10" s="21"/>
      <c r="X10" s="20">
        <f>IF(AND(W9=0,$AJ10=0),0,IF(AND(Y9=0,$AJ10=1),0,""))</f>
      </c>
      <c r="Y10" s="21"/>
      <c r="Z10" s="20">
        <f>IF(AND(Y9=0,$AJ10=0),0,IF(AND(AA9=0,$AJ10=1),0,""))</f>
      </c>
      <c r="AA10" s="21"/>
      <c r="AB10" s="20">
        <f>IF(AND(AA9=0,AJ10=0),0,"")</f>
      </c>
      <c r="AC10" s="21"/>
      <c r="AD10" s="5"/>
      <c r="AE10" s="5"/>
      <c r="AF10" s="5"/>
      <c r="AG10" s="5"/>
      <c r="AH10" s="8"/>
      <c r="AI10" s="8"/>
      <c r="AJ10" s="13">
        <f ca="1" t="shared" si="0"/>
        <v>1</v>
      </c>
      <c r="AK10" s="1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2.75">
      <c r="A11" s="1"/>
      <c r="B11" s="3">
        <f>A9+0.5</f>
        <v>2.5</v>
      </c>
      <c r="C11" s="3">
        <f>C10</f>
        <v>0.19372468461836143</v>
      </c>
      <c r="D11" s="3">
        <f>D10</f>
        <v>0.21666666666666667</v>
      </c>
      <c r="E11" s="8"/>
      <c r="F11" s="1"/>
      <c r="G11" s="8"/>
      <c r="H11" s="5"/>
      <c r="I11" s="5"/>
      <c r="J11" s="5"/>
      <c r="K11" s="20">
        <f>IF(AND(L10=0,AJ11=1),0,"")</f>
      </c>
      <c r="L11" s="21"/>
      <c r="M11" s="20">
        <f>IF(AND(L10=0,$AJ11=0),0,IF(AND(N10=0,$AJ11=1),0,""))</f>
        <v>0</v>
      </c>
      <c r="N11" s="21"/>
      <c r="O11" s="20">
        <f>IF(AND(N10=0,$AJ11=0),0,IF(AND(P10=0,$AJ11=1),0,""))</f>
      </c>
      <c r="P11" s="21"/>
      <c r="Q11" s="20">
        <f>IF(AND(P10=0,$AJ11=0),0,IF(AND(R10=0,$AJ11=1),0,""))</f>
      </c>
      <c r="R11" s="21"/>
      <c r="S11" s="20">
        <f>IF(AND(R10=0,$AJ11=0),0,IF(AND(T10=0,$AJ11=1),0,""))</f>
      </c>
      <c r="T11" s="21"/>
      <c r="U11" s="20">
        <f>IF(AND(T10=0,$AJ11=0),0,IF(AND(V10=0,$AJ11=1),0,""))</f>
      </c>
      <c r="V11" s="21"/>
      <c r="W11" s="20">
        <f>IF(AND(V10=0,$AJ11=0),0,IF(AND(X10=0,$AJ11=1),0,""))</f>
      </c>
      <c r="X11" s="21"/>
      <c r="Y11" s="20">
        <f>IF(AND(X10=0,$AJ11=0),0,IF(AND(Z10=0,$AJ11=1),0,""))</f>
      </c>
      <c r="Z11" s="21"/>
      <c r="AA11" s="20">
        <f>IF(AND(Z10=0,$AJ11=0),0,IF(AND(AB10=0,$AJ11=1),0,""))</f>
      </c>
      <c r="AB11" s="21"/>
      <c r="AC11" s="20">
        <f>IF(AND(AB10=0,AJ11=0),0,"")</f>
      </c>
      <c r="AD11" s="21"/>
      <c r="AE11" s="5"/>
      <c r="AF11" s="5"/>
      <c r="AG11" s="5"/>
      <c r="AH11" s="8"/>
      <c r="AI11" s="8"/>
      <c r="AJ11" s="13">
        <f ca="1" t="shared" si="0"/>
        <v>1</v>
      </c>
      <c r="AK11" s="1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2.75">
      <c r="A12" s="1"/>
      <c r="B12" s="3">
        <f>B11</f>
        <v>2.5</v>
      </c>
      <c r="C12" s="3">
        <v>0</v>
      </c>
      <c r="D12" s="3">
        <v>0</v>
      </c>
      <c r="E12" s="8"/>
      <c r="F12" s="1"/>
      <c r="G12" s="8"/>
      <c r="H12" s="5"/>
      <c r="I12" s="5"/>
      <c r="J12" s="20">
        <f>IF(AND(K11=0,AJ12=1),0,"")</f>
      </c>
      <c r="K12" s="21"/>
      <c r="L12" s="20">
        <f>IF(AND(K11=0,$AJ12=0),0,IF(AND(M11=0,$AJ12=1),0,""))</f>
        <v>0</v>
      </c>
      <c r="M12" s="21"/>
      <c r="N12" s="20">
        <f>IF(AND(M11=0,$AJ12=0),0,IF(AND(O11=0,$AJ12=1),0,""))</f>
      </c>
      <c r="O12" s="21"/>
      <c r="P12" s="20">
        <f>IF(AND(O11=0,$AJ12=0),0,IF(AND(Q11=0,$AJ12=1),0,""))</f>
      </c>
      <c r="Q12" s="21"/>
      <c r="R12" s="20">
        <f>IF(AND(Q11=0,$AJ12=0),0,IF(AND(S11=0,$AJ12=1),0,""))</f>
      </c>
      <c r="S12" s="21"/>
      <c r="T12" s="20">
        <f>IF(AND(S11=0,$AJ12=0),0,IF(AND(U11=0,$AJ12=1),0,""))</f>
      </c>
      <c r="U12" s="21"/>
      <c r="V12" s="20">
        <f>IF(AND(U11=0,$AJ12=0),0,IF(AND(W11=0,$AJ12=1),0,""))</f>
      </c>
      <c r="W12" s="21"/>
      <c r="X12" s="20">
        <f>IF(AND(W11=0,$AJ12=0),0,IF(AND(Y11=0,$AJ12=1),0,""))</f>
      </c>
      <c r="Y12" s="21"/>
      <c r="Z12" s="20">
        <f>IF(AND(Y11=0,$AJ12=0),0,IF(AND(AA11=0,$AJ12=1),0,""))</f>
      </c>
      <c r="AA12" s="21"/>
      <c r="AB12" s="20">
        <f>IF(AND(AA11=0,$AJ12=0),0,IF(AND(AC11=0,$AJ12=1),0,""))</f>
      </c>
      <c r="AC12" s="21"/>
      <c r="AD12" s="20">
        <f>IF(AND(AC11=0,AJ12=0),0,"")</f>
      </c>
      <c r="AE12" s="21"/>
      <c r="AF12" s="5"/>
      <c r="AG12" s="5"/>
      <c r="AH12" s="8"/>
      <c r="AI12" s="8"/>
      <c r="AJ12" s="13">
        <f ca="1" t="shared" si="0"/>
        <v>1</v>
      </c>
      <c r="AK12" s="1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2.75">
      <c r="A13" s="1">
        <f>A9+1</f>
        <v>3</v>
      </c>
      <c r="B13" s="3">
        <f>A13-0.5</f>
        <v>2.5</v>
      </c>
      <c r="C13" s="3">
        <v>0</v>
      </c>
      <c r="D13" s="3">
        <v>0</v>
      </c>
      <c r="E13" s="8"/>
      <c r="F13" s="8"/>
      <c r="G13" s="8"/>
      <c r="H13" s="5"/>
      <c r="I13" s="20">
        <f>IF(AND(J12=0,AJ13=1),0,"")</f>
      </c>
      <c r="J13" s="21"/>
      <c r="K13" s="20">
        <f>IF(AND(J12=0,$AJ13=0),0,IF(AND(L12=0,$AJ13=1),0,""))</f>
        <v>0</v>
      </c>
      <c r="L13" s="21"/>
      <c r="M13" s="20">
        <f>IF(AND(L12=0,$AJ13=0),0,IF(AND(N12=0,$AJ13=1),0,""))</f>
      </c>
      <c r="N13" s="21"/>
      <c r="O13" s="20">
        <f>IF(AND(N12=0,$AJ13=0),0,IF(AND(P12=0,$AJ13=1),0,""))</f>
      </c>
      <c r="P13" s="21"/>
      <c r="Q13" s="20">
        <f>IF(AND(P12=0,$AJ13=0),0,IF(AND(R12=0,$AJ13=1),0,""))</f>
      </c>
      <c r="R13" s="21"/>
      <c r="S13" s="20">
        <f>IF(AND(R12=0,$AJ13=0),0,IF(AND(T12=0,$AJ13=1),0,""))</f>
      </c>
      <c r="T13" s="21"/>
      <c r="U13" s="20">
        <f>IF(AND(T12=0,$AJ13=0),0,IF(AND(V12=0,$AJ13=1),0,""))</f>
      </c>
      <c r="V13" s="21"/>
      <c r="W13" s="20">
        <f>IF(AND(V12=0,$AJ13=0),0,IF(AND(X12=0,$AJ13=1),0,""))</f>
      </c>
      <c r="X13" s="21"/>
      <c r="Y13" s="20">
        <f>IF(AND(X12=0,$AJ13=0),0,IF(AND(Z12=0,$AJ13=1),0,""))</f>
      </c>
      <c r="Z13" s="21"/>
      <c r="AA13" s="20">
        <f>IF(AND(Z12=0,$AJ13=0),0,IF(AND(AB12=0,$AJ13=1),0,""))</f>
      </c>
      <c r="AB13" s="21"/>
      <c r="AC13" s="20">
        <f>IF(AND(AB12=0,$AJ13=0),0,IF(AND(AD12=0,$AJ13=1),0,""))</f>
      </c>
      <c r="AD13" s="21"/>
      <c r="AE13" s="20">
        <f>IF(AND(AD12=0,AJ13=0),0,"")</f>
      </c>
      <c r="AF13" s="21"/>
      <c r="AG13" s="5"/>
      <c r="AH13" s="8"/>
      <c r="AI13" s="8"/>
      <c r="AJ13" s="13">
        <f ca="1" t="shared" si="0"/>
        <v>1</v>
      </c>
      <c r="AK13" s="1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2.75">
      <c r="A14" s="1"/>
      <c r="B14" s="3">
        <f>B13</f>
        <v>2.5</v>
      </c>
      <c r="C14" s="3">
        <f>BINOMDIST(A13,$E$1,$F$1,0)</f>
        <v>0.25112459117195013</v>
      </c>
      <c r="D14" s="3">
        <f>N16/G1</f>
        <v>0.31666666666666665</v>
      </c>
      <c r="E14" s="8"/>
      <c r="F14" s="8"/>
      <c r="G14" s="8"/>
      <c r="H14" s="20">
        <f>IF(AND(I13=0,AJ14=1),"0","")</f>
      </c>
      <c r="I14" s="21"/>
      <c r="J14" s="20" t="str">
        <f>IF(AND(I13=0,$AJ14=0),"0",IF(AND(K13=0,$AJ14=1),"0",""))</f>
        <v>0</v>
      </c>
      <c r="K14" s="21"/>
      <c r="L14" s="20">
        <f>IF(AND(K13=0,$AJ14=0),"0",IF(AND(M13=0,$AJ14=1),"0",""))</f>
      </c>
      <c r="M14" s="21"/>
      <c r="N14" s="20">
        <f>IF(AND(M13=0,$AJ14=0),"0",IF(AND(O13=0,$AJ14=1),"0",""))</f>
      </c>
      <c r="O14" s="21"/>
      <c r="P14" s="20">
        <f>IF(AND(O13=0,$AJ14=0),"0",IF(AND(Q13=0,$AJ14=1),"0",""))</f>
      </c>
      <c r="Q14" s="21"/>
      <c r="R14" s="20">
        <f>IF(AND(Q13=0,$AJ14=0),"0",IF(AND(S13=0,$AJ14=1),"0",""))</f>
      </c>
      <c r="S14" s="21"/>
      <c r="T14" s="20">
        <f>IF(AND(S13=0,$AJ14=0),"0",IF(AND(U13=0,$AJ14=1),"0",""))</f>
      </c>
      <c r="U14" s="21"/>
      <c r="V14" s="20">
        <f>IF(AND(U13=0,$AJ14=0),"0",IF(AND(W13=0,$AJ14=1),"0",""))</f>
      </c>
      <c r="W14" s="21"/>
      <c r="X14" s="20">
        <f>IF(AND(W13=0,$AJ14=0),"0",IF(AND(Y13=0,$AJ14=1),"0",""))</f>
      </c>
      <c r="Y14" s="21"/>
      <c r="Z14" s="20">
        <f>IF(AND(Y13=0,$AJ14=0),"0",IF(AND(AA13=0,$AJ14=1),"0",""))</f>
      </c>
      <c r="AA14" s="21"/>
      <c r="AB14" s="20">
        <f>IF(AND(AA13=0,$AJ14=0),"0",IF(AND(AC13=0,$AJ14=1),"0",""))</f>
      </c>
      <c r="AC14" s="21"/>
      <c r="AD14" s="20">
        <f>IF(AND(AC13=0,$AJ14=0),"0",IF(AND(AE13=0,$AJ14=1),"0",""))</f>
      </c>
      <c r="AE14" s="21"/>
      <c r="AF14" s="20">
        <f>IF(AND(AE13=0,AJ14=0),"0","")</f>
      </c>
      <c r="AG14" s="21"/>
      <c r="AH14" s="8"/>
      <c r="AI14" s="8"/>
      <c r="AJ14" s="13">
        <f ca="1" t="shared" si="0"/>
        <v>1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2.75">
      <c r="A15" s="1"/>
      <c r="B15" s="3">
        <f>A13+0.5</f>
        <v>3.5</v>
      </c>
      <c r="C15" s="3">
        <f>C14</f>
        <v>0.25112459117195013</v>
      </c>
      <c r="D15" s="3">
        <f>D14</f>
        <v>0.31666666666666665</v>
      </c>
      <c r="E15" s="8"/>
      <c r="F15" s="8"/>
      <c r="G15" s="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8"/>
      <c r="AI15" s="8"/>
      <c r="AJ15" s="13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2.75">
      <c r="A16" s="1"/>
      <c r="B16" s="3">
        <f>B15</f>
        <v>3.5</v>
      </c>
      <c r="C16" s="3">
        <v>0</v>
      </c>
      <c r="D16" s="3">
        <v>0</v>
      </c>
      <c r="E16" s="8"/>
      <c r="F16" s="8"/>
      <c r="G16" s="6"/>
      <c r="H16" s="22">
        <v>0</v>
      </c>
      <c r="I16" s="22"/>
      <c r="J16" s="22">
        <v>4</v>
      </c>
      <c r="K16" s="22"/>
      <c r="L16" s="22">
        <v>13</v>
      </c>
      <c r="M16" s="22"/>
      <c r="N16" s="22">
        <v>19</v>
      </c>
      <c r="O16" s="22"/>
      <c r="P16" s="22">
        <v>13</v>
      </c>
      <c r="Q16" s="22"/>
      <c r="R16" s="22">
        <v>5</v>
      </c>
      <c r="S16" s="22"/>
      <c r="T16" s="22">
        <v>5</v>
      </c>
      <c r="U16" s="22"/>
      <c r="V16" s="22">
        <v>1</v>
      </c>
      <c r="W16" s="22"/>
      <c r="X16" s="22">
        <v>0</v>
      </c>
      <c r="Y16" s="22"/>
      <c r="Z16" s="22">
        <v>0</v>
      </c>
      <c r="AA16" s="22"/>
      <c r="AB16" s="22">
        <v>0</v>
      </c>
      <c r="AC16" s="22"/>
      <c r="AD16" s="22">
        <v>0</v>
      </c>
      <c r="AE16" s="22"/>
      <c r="AF16" s="22">
        <v>0</v>
      </c>
      <c r="AG16" s="22"/>
      <c r="AH16" s="6"/>
      <c r="AI16" s="6"/>
      <c r="AJ16" s="6">
        <f>IF(SUM(H16:AG16)=0,0,SUM(H16:AG16)+1)</f>
        <v>61</v>
      </c>
      <c r="AK16" s="7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2.75">
      <c r="A17" s="1">
        <f>A13+1</f>
        <v>4</v>
      </c>
      <c r="B17" s="3">
        <f>A17-0.5</f>
        <v>3.5</v>
      </c>
      <c r="C17" s="3">
        <v>0</v>
      </c>
      <c r="D17" s="3">
        <v>0</v>
      </c>
      <c r="E17" s="8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0"/>
      <c r="AI17" s="10"/>
      <c r="AJ17" s="10"/>
      <c r="AK17" s="10"/>
      <c r="AL17" s="10"/>
      <c r="AM17" s="10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2.75">
      <c r="A18" s="1"/>
      <c r="B18" s="3">
        <f>B17</f>
        <v>3.5</v>
      </c>
      <c r="C18" s="3">
        <f>BINOMDIST(A17,$E$1,$F$1,0)</f>
        <v>0.21973401727545636</v>
      </c>
      <c r="D18" s="3">
        <f>P16/G1</f>
        <v>0.21666666666666667</v>
      </c>
      <c r="E18" s="8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0"/>
      <c r="AI18" s="10"/>
      <c r="AJ18" s="10"/>
      <c r="AK18" s="10"/>
      <c r="AL18" s="10"/>
      <c r="AM18" s="10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2.75">
      <c r="A19" s="1"/>
      <c r="B19" s="3">
        <f>A17+0.5</f>
        <v>4.5</v>
      </c>
      <c r="C19" s="3">
        <f>C18</f>
        <v>0.21973401727545636</v>
      </c>
      <c r="D19" s="3">
        <f>D18</f>
        <v>0.21666666666666667</v>
      </c>
      <c r="E19" s="8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0"/>
      <c r="AI19" s="10"/>
      <c r="AJ19" s="10"/>
      <c r="AK19" s="10"/>
      <c r="AL19" s="10"/>
      <c r="AM19" s="10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2.75">
      <c r="A20" s="1"/>
      <c r="B20" s="3">
        <f>B19</f>
        <v>4.5</v>
      </c>
      <c r="C20" s="3">
        <v>0</v>
      </c>
      <c r="D20" s="3">
        <v>0</v>
      </c>
      <c r="E20" s="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2.75">
      <c r="A21" s="1">
        <f>A17+1</f>
        <v>5</v>
      </c>
      <c r="B21" s="3">
        <f>A21-0.5</f>
        <v>4.5</v>
      </c>
      <c r="C21" s="3">
        <v>0</v>
      </c>
      <c r="D21" s="3">
        <v>0</v>
      </c>
      <c r="E21" s="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6" t="s">
        <v>5</v>
      </c>
      <c r="AK21" s="16"/>
      <c r="AL21" s="10"/>
      <c r="AM21" s="10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2.75">
      <c r="A22" s="1"/>
      <c r="B22" s="3">
        <f>B21</f>
        <v>4.5</v>
      </c>
      <c r="C22" s="3">
        <f>BINOMDIST(A21,$E$1,$F$1,0)</f>
        <v>0.13672338852695057</v>
      </c>
      <c r="D22" s="3">
        <f>R16/G1</f>
        <v>0.08333333333333333</v>
      </c>
      <c r="E22" s="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6">
        <f>6-AK6</f>
        <v>5</v>
      </c>
      <c r="AK22" s="16"/>
      <c r="AL22" s="10"/>
      <c r="AM22" s="10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2.75">
      <c r="A23" s="1"/>
      <c r="B23" s="3">
        <f>A21+0.5</f>
        <v>5.5</v>
      </c>
      <c r="C23" s="3">
        <f>C22</f>
        <v>0.13672338852695057</v>
      </c>
      <c r="D23" s="3">
        <f>D22</f>
        <v>0.08333333333333333</v>
      </c>
      <c r="E23" s="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2.75">
      <c r="A24" s="1"/>
      <c r="B24" s="3">
        <f>B23</f>
        <v>5.5</v>
      </c>
      <c r="C24" s="3">
        <v>0</v>
      </c>
      <c r="D24" s="3">
        <v>0</v>
      </c>
      <c r="E24" s="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2.75">
      <c r="A25" s="1">
        <f>A21+1</f>
        <v>6</v>
      </c>
      <c r="B25" s="3">
        <f>A25-0.5</f>
        <v>5.5</v>
      </c>
      <c r="C25" s="3">
        <v>0</v>
      </c>
      <c r="D25" s="3">
        <v>0</v>
      </c>
      <c r="E25" s="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2.75">
      <c r="A26" s="1"/>
      <c r="B26" s="3">
        <f>B25</f>
        <v>5.5</v>
      </c>
      <c r="C26" s="3">
        <f>BINOMDIST(A25,$E$1,$F$1,0)</f>
        <v>0.062031907757597975</v>
      </c>
      <c r="D26" s="3">
        <f>T16/G1</f>
        <v>0.08333333333333333</v>
      </c>
      <c r="E26" s="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12.75">
      <c r="A27" s="1"/>
      <c r="B27" s="3">
        <f>A25+0.5</f>
        <v>6.5</v>
      </c>
      <c r="C27" s="3">
        <f>C26</f>
        <v>0.062031907757597975</v>
      </c>
      <c r="D27" s="3">
        <f>D26</f>
        <v>0.08333333333333333</v>
      </c>
      <c r="E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7" t="s">
        <v>6</v>
      </c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2.75">
      <c r="A28" s="1"/>
      <c r="B28" s="3">
        <f>B27</f>
        <v>6.5</v>
      </c>
      <c r="C28" s="3">
        <v>0</v>
      </c>
      <c r="D28" s="3">
        <v>0</v>
      </c>
      <c r="E28" s="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2.75">
      <c r="A29" s="1">
        <f>A25+1</f>
        <v>7</v>
      </c>
      <c r="B29" s="3">
        <f>A29-0.5</f>
        <v>6.5</v>
      </c>
      <c r="C29" s="3">
        <v>0</v>
      </c>
      <c r="D29" s="3">
        <v>0</v>
      </c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2.75">
      <c r="A30" s="1"/>
      <c r="B30" s="3">
        <f>B29</f>
        <v>6.5</v>
      </c>
      <c r="C30" s="3">
        <f>BINOMDIST(A29,$E$1,$F$1,0)</f>
        <v>0.020677302585866003</v>
      </c>
      <c r="D30" s="3">
        <f>V16/G1</f>
        <v>0.016666666666666666</v>
      </c>
      <c r="E30" s="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2.75">
      <c r="A31" s="1"/>
      <c r="B31" s="3">
        <f>A29+0.5</f>
        <v>7.5</v>
      </c>
      <c r="C31" s="3">
        <f>C30</f>
        <v>0.020677302585866003</v>
      </c>
      <c r="D31" s="3">
        <f>D30</f>
        <v>0.016666666666666666</v>
      </c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2.75">
      <c r="A32" s="1"/>
      <c r="B32" s="3">
        <f>B31</f>
        <v>7.5</v>
      </c>
      <c r="C32" s="3">
        <v>0</v>
      </c>
      <c r="D32" s="3">
        <v>0</v>
      </c>
      <c r="E32" s="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2.75">
      <c r="A33" s="1">
        <f>A29+1</f>
        <v>8</v>
      </c>
      <c r="B33" s="3">
        <f>A33-0.5</f>
        <v>7.5</v>
      </c>
      <c r="C33" s="3">
        <v>0</v>
      </c>
      <c r="D33" s="3">
        <v>0</v>
      </c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2.75">
      <c r="A34" s="1"/>
      <c r="B34" s="3">
        <f>B33</f>
        <v>7.5</v>
      </c>
      <c r="C34" s="3">
        <f>BINOMDIST(A33,$E$1,$F$1,0)</f>
        <v>0.005025733267397987</v>
      </c>
      <c r="D34" s="3">
        <f>X16/G1</f>
        <v>0</v>
      </c>
      <c r="E34" s="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2.75">
      <c r="A35" s="1"/>
      <c r="B35" s="3">
        <f>A33+0.5</f>
        <v>8.5</v>
      </c>
      <c r="C35" s="3">
        <f>C34</f>
        <v>0.005025733267397987</v>
      </c>
      <c r="D35" s="3">
        <f>D34</f>
        <v>0</v>
      </c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 t="s">
        <v>7</v>
      </c>
      <c r="AH35" s="10"/>
      <c r="AI35" s="10"/>
      <c r="AJ35" s="10"/>
      <c r="AK35" s="10"/>
      <c r="AL35" s="10"/>
      <c r="AM35" s="10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2.75">
      <c r="A36" s="1"/>
      <c r="B36" s="3">
        <f>B35</f>
        <v>8.5</v>
      </c>
      <c r="C36" s="3">
        <v>0</v>
      </c>
      <c r="D36" s="3">
        <v>0</v>
      </c>
      <c r="E36" s="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2.75">
      <c r="A37" s="1">
        <f>A33+1</f>
        <v>9</v>
      </c>
      <c r="B37" s="3">
        <f>A37-0.5</f>
        <v>8.5</v>
      </c>
      <c r="C37" s="3">
        <v>0</v>
      </c>
      <c r="D37" s="3">
        <v>0</v>
      </c>
      <c r="E37" s="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2.75">
      <c r="A38" s="1"/>
      <c r="B38" s="3">
        <f>B37</f>
        <v>8.5</v>
      </c>
      <c r="C38" s="3">
        <f>BINOMDIST(A37,$E$1,$F$1,0)</f>
        <v>0.0008686452560934788</v>
      </c>
      <c r="D38" s="3">
        <f>Z16/G1</f>
        <v>0</v>
      </c>
      <c r="E38" s="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2.75">
      <c r="A39" s="1"/>
      <c r="B39" s="3">
        <f>A37+0.5</f>
        <v>9.5</v>
      </c>
      <c r="C39" s="3">
        <f>C38</f>
        <v>0.0008686452560934788</v>
      </c>
      <c r="D39" s="3">
        <f>D38</f>
        <v>0</v>
      </c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2.75">
      <c r="A40" s="1"/>
      <c r="B40" s="3">
        <f>B39</f>
        <v>9.5</v>
      </c>
      <c r="C40" s="3">
        <v>0</v>
      </c>
      <c r="D40" s="3">
        <v>0</v>
      </c>
      <c r="E40" s="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2.75">
      <c r="A41" s="1">
        <f>A37+1</f>
        <v>10</v>
      </c>
      <c r="B41" s="3">
        <f>A41-0.5</f>
        <v>9.5</v>
      </c>
      <c r="C41" s="3">
        <v>0</v>
      </c>
      <c r="D41" s="3">
        <v>0</v>
      </c>
      <c r="E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2.75">
      <c r="A42" s="1"/>
      <c r="B42" s="3">
        <f>B41</f>
        <v>9.5</v>
      </c>
      <c r="C42" s="3">
        <f>BINOMDIST(A41,$E$1,$F$1,0)</f>
        <v>0.0001013419465442392</v>
      </c>
      <c r="D42" s="3">
        <f>AB16/G1</f>
        <v>0</v>
      </c>
      <c r="E42" s="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2.75">
      <c r="A43" s="1"/>
      <c r="B43" s="3">
        <f>A41+0.5</f>
        <v>10.5</v>
      </c>
      <c r="C43" s="3">
        <f>C42</f>
        <v>0.0001013419465442392</v>
      </c>
      <c r="D43" s="3">
        <f>D42</f>
        <v>0</v>
      </c>
      <c r="E43" s="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2.75">
      <c r="A44" s="1"/>
      <c r="B44" s="3">
        <f>B43</f>
        <v>10.5</v>
      </c>
      <c r="C44" s="3">
        <v>0</v>
      </c>
      <c r="D44" s="3">
        <v>0</v>
      </c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2.75">
      <c r="A45" s="1">
        <f>A41+1</f>
        <v>11</v>
      </c>
      <c r="B45" s="3">
        <f>A45-0.5</f>
        <v>10.5</v>
      </c>
      <c r="C45" s="3">
        <v>0</v>
      </c>
      <c r="D45" s="3">
        <v>0</v>
      </c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2.75">
      <c r="A46" s="1"/>
      <c r="B46" s="3">
        <f>B45</f>
        <v>10.5</v>
      </c>
      <c r="C46" s="3">
        <f>BINOMDIST(A45,$E$1,$F$1,0)</f>
        <v>7.1655921798957E-06</v>
      </c>
      <c r="D46" s="3">
        <f>AD16/G1</f>
        <v>0</v>
      </c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2.75">
      <c r="A47" s="1"/>
      <c r="B47" s="3">
        <f>A45+0.5</f>
        <v>11.5</v>
      </c>
      <c r="C47" s="3">
        <f>C46</f>
        <v>7.1655921798957E-06</v>
      </c>
      <c r="D47" s="3">
        <f>D46</f>
        <v>0</v>
      </c>
      <c r="E47" s="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2.75">
      <c r="A48" s="1"/>
      <c r="B48" s="3">
        <f>B47</f>
        <v>11.5</v>
      </c>
      <c r="C48" s="3">
        <v>0</v>
      </c>
      <c r="D48" s="3">
        <v>0</v>
      </c>
      <c r="E48" s="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2.75">
      <c r="A49" s="1">
        <f>A45+1</f>
        <v>12</v>
      </c>
      <c r="B49" s="3">
        <f>A49-0.5</f>
        <v>11.5</v>
      </c>
      <c r="C49" s="3">
        <v>0</v>
      </c>
      <c r="D49" s="3">
        <v>0</v>
      </c>
      <c r="E49" s="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2.75">
      <c r="A50" s="1"/>
      <c r="B50" s="3">
        <f>B49</f>
        <v>11.5</v>
      </c>
      <c r="C50" s="3">
        <f>BINOMDIST(A49,$E$1,$F$1,0)</f>
        <v>2.3221826508921293E-07</v>
      </c>
      <c r="D50" s="3">
        <f>AF16/G1</f>
        <v>0</v>
      </c>
      <c r="E50" s="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2.75">
      <c r="A51" s="1"/>
      <c r="B51" s="3">
        <f>A49+0.5</f>
        <v>12.5</v>
      </c>
      <c r="C51" s="3">
        <f>C50</f>
        <v>2.3221826508921293E-07</v>
      </c>
      <c r="D51" s="3">
        <f>D50</f>
        <v>0</v>
      </c>
      <c r="E51" s="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2.75">
      <c r="A52" s="1"/>
      <c r="B52" s="3">
        <f>B51</f>
        <v>12.5</v>
      </c>
      <c r="C52" s="3">
        <v>0</v>
      </c>
      <c r="D52" s="3">
        <v>0</v>
      </c>
      <c r="E52" s="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2.75">
      <c r="A53" s="1"/>
      <c r="B53" s="1"/>
      <c r="C53" s="1"/>
      <c r="D53" s="1"/>
      <c r="E53" s="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2.75">
      <c r="A54" s="1"/>
      <c r="B54" s="1"/>
      <c r="C54" s="1"/>
      <c r="D54" s="1"/>
      <c r="E54" s="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2.75">
      <c r="A55" s="1"/>
      <c r="B55" s="1"/>
      <c r="C55" s="1"/>
      <c r="D55" s="1"/>
      <c r="E55" s="1"/>
      <c r="F55" s="1"/>
      <c r="G55" s="1"/>
      <c r="H55" s="1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"/>
      <c r="B56" s="1"/>
      <c r="C56" s="1"/>
      <c r="D56" s="1"/>
      <c r="E56" s="1"/>
      <c r="F56" s="1"/>
      <c r="G56" s="1"/>
      <c r="H56" s="1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"/>
      <c r="B57" s="1"/>
      <c r="C57" s="1"/>
      <c r="D57" s="1"/>
      <c r="E57" s="1"/>
      <c r="F57" s="1"/>
      <c r="G57" s="1"/>
      <c r="H57" s="1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"/>
      <c r="B58" s="1"/>
      <c r="C58" s="1"/>
      <c r="D58" s="1"/>
      <c r="E58" s="1"/>
      <c r="F58" s="1"/>
      <c r="G58" s="1"/>
      <c r="H58" s="1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"/>
      <c r="B59" s="1"/>
      <c r="C59" s="1"/>
      <c r="D59" s="1"/>
      <c r="E59" s="1"/>
      <c r="F59" s="1"/>
      <c r="G59" s="1"/>
      <c r="H59" s="1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"/>
      <c r="B60" s="1"/>
      <c r="C60" s="1"/>
      <c r="D60" s="1"/>
      <c r="E60" s="1"/>
      <c r="F60" s="1"/>
      <c r="G60" s="1"/>
      <c r="H60" s="1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"/>
      <c r="B61" s="1"/>
      <c r="C61" s="1"/>
      <c r="D61" s="1"/>
      <c r="E61" s="1"/>
      <c r="F61" s="1"/>
      <c r="G61" s="1"/>
      <c r="H61" s="1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2.75">
      <c r="A62" s="1"/>
      <c r="B62" s="1"/>
      <c r="C62" s="1"/>
      <c r="D62" s="1"/>
      <c r="E62" s="1"/>
      <c r="F62" s="1"/>
      <c r="G62" s="1"/>
      <c r="H62" s="1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2.75">
      <c r="A63" s="1"/>
      <c r="B63" s="1"/>
      <c r="C63" s="1"/>
      <c r="D63" s="1"/>
      <c r="E63" s="1"/>
      <c r="F63" s="1"/>
      <c r="G63" s="1"/>
      <c r="H63" s="1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1"/>
      <c r="B64" s="1"/>
      <c r="C64" s="1"/>
      <c r="D64" s="1"/>
      <c r="E64" s="1"/>
      <c r="F64" s="1"/>
      <c r="G64" s="1"/>
      <c r="H64" s="1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1"/>
      <c r="B65" s="1"/>
      <c r="C65" s="1"/>
      <c r="D65" s="1"/>
      <c r="E65" s="1"/>
      <c r="F65" s="1"/>
      <c r="G65" s="1"/>
      <c r="H65" s="1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1"/>
      <c r="B66" s="1"/>
      <c r="C66" s="1"/>
      <c r="D66" s="1"/>
      <c r="E66" s="1"/>
      <c r="F66" s="1"/>
      <c r="G66" s="1"/>
      <c r="H66" s="1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1"/>
      <c r="B67" s="1"/>
      <c r="C67" s="1"/>
      <c r="D67" s="1"/>
      <c r="E67" s="1"/>
      <c r="F67" s="1"/>
      <c r="G67" s="1"/>
      <c r="H67" s="1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1"/>
      <c r="B68" s="1"/>
      <c r="C68" s="1"/>
      <c r="D68" s="1"/>
      <c r="E68" s="1"/>
      <c r="F68" s="1"/>
      <c r="G68" s="1"/>
      <c r="H68" s="1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1"/>
      <c r="B69" s="1"/>
      <c r="C69" s="1"/>
      <c r="D69" s="1"/>
      <c r="E69" s="1"/>
      <c r="F69" s="1"/>
      <c r="G69" s="1"/>
      <c r="H69" s="1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1"/>
      <c r="B70" s="1"/>
      <c r="C70" s="1"/>
      <c r="D70" s="1"/>
      <c r="E70" s="1"/>
      <c r="F70" s="1"/>
      <c r="G70" s="1"/>
      <c r="H70" s="1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1"/>
      <c r="B71" s="1"/>
      <c r="C71" s="1"/>
      <c r="D71" s="1"/>
      <c r="E71" s="1"/>
      <c r="F71" s="1"/>
      <c r="G71" s="1"/>
      <c r="H71" s="1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1"/>
      <c r="B72" s="1"/>
      <c r="C72" s="1"/>
      <c r="D72" s="1"/>
      <c r="E72" s="1"/>
      <c r="F72" s="1"/>
      <c r="G72" s="1"/>
      <c r="H72" s="1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1"/>
      <c r="B73" s="1"/>
      <c r="C73" s="1"/>
      <c r="D73" s="1"/>
      <c r="E73" s="1"/>
      <c r="F73" s="1"/>
      <c r="G73" s="1"/>
      <c r="H73" s="1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1"/>
      <c r="B74" s="1"/>
      <c r="C74" s="1"/>
      <c r="D74" s="1"/>
      <c r="E74" s="1"/>
      <c r="F74" s="1"/>
      <c r="G74" s="1"/>
      <c r="H74" s="1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1"/>
      <c r="B75" s="1"/>
      <c r="C75" s="1"/>
      <c r="D75" s="1"/>
      <c r="E75" s="1"/>
      <c r="F75" s="1"/>
      <c r="G75" s="1"/>
      <c r="H75" s="1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</sheetData>
  <mergeCells count="104">
    <mergeCell ref="P16:Q16"/>
    <mergeCell ref="R16:S16"/>
    <mergeCell ref="AF16:AG16"/>
    <mergeCell ref="H16:I16"/>
    <mergeCell ref="J16:K16"/>
    <mergeCell ref="L16:M16"/>
    <mergeCell ref="N16:O16"/>
    <mergeCell ref="AF14:AG14"/>
    <mergeCell ref="T16:U16"/>
    <mergeCell ref="V16:W16"/>
    <mergeCell ref="X16:Y16"/>
    <mergeCell ref="Z16:AA16"/>
    <mergeCell ref="AB16:AC16"/>
    <mergeCell ref="AD16:AE16"/>
    <mergeCell ref="X14:Y14"/>
    <mergeCell ref="Z14:AA14"/>
    <mergeCell ref="AB14:AC14"/>
    <mergeCell ref="AD14:AE14"/>
    <mergeCell ref="P14:Q14"/>
    <mergeCell ref="R14:S14"/>
    <mergeCell ref="T14:U14"/>
    <mergeCell ref="V14:W14"/>
    <mergeCell ref="H14:I14"/>
    <mergeCell ref="J14:K14"/>
    <mergeCell ref="L14:M14"/>
    <mergeCell ref="N14:O14"/>
    <mergeCell ref="Z12:AA12"/>
    <mergeCell ref="AB12:AC12"/>
    <mergeCell ref="AD12:AE12"/>
    <mergeCell ref="W13:X13"/>
    <mergeCell ref="Y13:Z13"/>
    <mergeCell ref="AA13:AB13"/>
    <mergeCell ref="AC13:AD13"/>
    <mergeCell ref="AE13:AF13"/>
    <mergeCell ref="Q13:R13"/>
    <mergeCell ref="S13:T13"/>
    <mergeCell ref="U13:V13"/>
    <mergeCell ref="AA9:AB9"/>
    <mergeCell ref="Z10:AA10"/>
    <mergeCell ref="AB10:AC10"/>
    <mergeCell ref="Y11:Z11"/>
    <mergeCell ref="AA11:AB11"/>
    <mergeCell ref="AC11:AD11"/>
    <mergeCell ref="X12:Y12"/>
    <mergeCell ref="I13:J13"/>
    <mergeCell ref="K13:L13"/>
    <mergeCell ref="M13:N13"/>
    <mergeCell ref="O13:P13"/>
    <mergeCell ref="S11:T11"/>
    <mergeCell ref="U11:V11"/>
    <mergeCell ref="W11:X11"/>
    <mergeCell ref="J12:K12"/>
    <mergeCell ref="L12:M12"/>
    <mergeCell ref="N12:O12"/>
    <mergeCell ref="P12:Q12"/>
    <mergeCell ref="R12:S12"/>
    <mergeCell ref="T12:U12"/>
    <mergeCell ref="V12:W12"/>
    <mergeCell ref="K11:L11"/>
    <mergeCell ref="M11:N11"/>
    <mergeCell ref="O11:P11"/>
    <mergeCell ref="Q11:R11"/>
    <mergeCell ref="U9:V9"/>
    <mergeCell ref="W9:X9"/>
    <mergeCell ref="Y9:Z9"/>
    <mergeCell ref="L10:M10"/>
    <mergeCell ref="N10:O10"/>
    <mergeCell ref="P10:Q10"/>
    <mergeCell ref="R10:S10"/>
    <mergeCell ref="T10:U10"/>
    <mergeCell ref="V10:W10"/>
    <mergeCell ref="X10:Y10"/>
    <mergeCell ref="M9:N9"/>
    <mergeCell ref="O9:P9"/>
    <mergeCell ref="Q9:R9"/>
    <mergeCell ref="S9:T9"/>
    <mergeCell ref="X6:Y6"/>
    <mergeCell ref="W7:X7"/>
    <mergeCell ref="Y7:Z7"/>
    <mergeCell ref="V8:W8"/>
    <mergeCell ref="X8:Y8"/>
    <mergeCell ref="Z8:AA8"/>
    <mergeCell ref="N8:O8"/>
    <mergeCell ref="P8:Q8"/>
    <mergeCell ref="R8:S8"/>
    <mergeCell ref="T8:U8"/>
    <mergeCell ref="O7:P7"/>
    <mergeCell ref="Q7:R7"/>
    <mergeCell ref="S7:T7"/>
    <mergeCell ref="U7:V7"/>
    <mergeCell ref="P6:Q6"/>
    <mergeCell ref="R6:S6"/>
    <mergeCell ref="T6:U6"/>
    <mergeCell ref="V6:W6"/>
    <mergeCell ref="Q5:R5"/>
    <mergeCell ref="S5:T5"/>
    <mergeCell ref="U5:V5"/>
    <mergeCell ref="W5:X5"/>
    <mergeCell ref="T2:U2"/>
    <mergeCell ref="S3:T3"/>
    <mergeCell ref="U3:V3"/>
    <mergeCell ref="R4:S4"/>
    <mergeCell ref="T4:U4"/>
    <mergeCell ref="V4:W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2002-01-14T07:51:01Z</dcterms:created>
  <dcterms:modified xsi:type="dcterms:W3CDTF">2003-10-05T12:27:57Z</dcterms:modified>
  <cp:category/>
  <cp:version/>
  <cp:contentType/>
  <cp:contentStatus/>
</cp:coreProperties>
</file>