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Welle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<sst xmlns="http://schemas.openxmlformats.org/spreadsheetml/2006/main" count="14" uniqueCount="12">
  <si>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Roolfs</t>
  </si>
  <si>
    <t>modus</t>
  </si>
  <si>
    <t>Graph</t>
  </si>
  <si>
    <t>alpha</t>
  </si>
  <si>
    <t>manuell</t>
  </si>
  <si>
    <t>WGeschw.</t>
  </si>
  <si>
    <t>AGeschw.</t>
  </si>
  <si>
    <t>Zeit</t>
  </si>
  <si>
    <t>Wellenlänge</t>
  </si>
  <si>
    <t xml:space="preserve"> +</t>
  </si>
  <si>
    <t xml:space="preserve"> -</t>
  </si>
  <si>
    <t>Ausbreitungsgeschwindigkeit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</si>
</sst>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2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sz val="1.25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58"/>
      <name val="Arial"/>
      <family val="2"/>
    </font>
    <font>
      <sz val="9"/>
      <color indexed="54"/>
      <name val="Arial"/>
      <family val="2"/>
    </font>
    <font>
      <sz val="12"/>
      <color indexed="9"/>
      <name val="Arial"/>
      <family val="2"/>
    </font>
    <font>
      <i/>
      <vertAlign val="superscript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9" fontId="5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9" fontId="5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1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3"/>
          <c:w val="0.99875"/>
          <c:h val="0.97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Welle!$A$1:$A$2</c:f>
              <c:numCache/>
            </c:numRef>
          </c:xVal>
          <c:yVal>
            <c:numRef>
              <c:f>Welle!$B$1:$B$2</c:f>
              <c:numCache/>
            </c:numRef>
          </c:yVal>
          <c:smooth val="0"/>
        </c:ser>
        <c:ser>
          <c:idx val="4"/>
          <c:order val="1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Welle!$A$10:$A$11</c:f>
              <c:numCache/>
            </c:numRef>
          </c:xVal>
          <c:yVal>
            <c:numRef>
              <c:f>Welle!$B$10:$B$11</c:f>
              <c:numCache/>
            </c:numRef>
          </c:yVal>
          <c:smooth val="0"/>
        </c:ser>
        <c:ser>
          <c:idx val="5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Welle!$A$12:$A$72</c:f>
              <c:numCache/>
            </c:numRef>
          </c:xVal>
          <c:yVal>
            <c:numRef>
              <c:f>Welle!$B$12:$B$72</c:f>
              <c:numCache/>
            </c:numRef>
          </c:yVal>
          <c:smooth val="1"/>
        </c:ser>
        <c:ser>
          <c:idx val="1"/>
          <c:order val="3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Welle!$A$2:$A$3</c:f>
              <c:numCache/>
            </c:numRef>
          </c:xVal>
          <c:yVal>
            <c:numRef>
              <c:f>Welle!$B$2:$B$3</c:f>
              <c:numCache/>
            </c:numRef>
          </c:yVal>
          <c:smooth val="0"/>
        </c:ser>
        <c:ser>
          <c:idx val="2"/>
          <c:order val="4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Welle!$A$3:$A$4</c:f>
              <c:numCache/>
            </c:numRef>
          </c:xVal>
          <c:yVal>
            <c:numRef>
              <c:f>Welle!$B$3:$B$4</c:f>
              <c:numCache/>
            </c:numRef>
          </c:yVal>
          <c:smooth val="0"/>
        </c:ser>
        <c:ser>
          <c:idx val="7"/>
          <c:order val="5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Welle!$E$12:$E$76</c:f>
              <c:numCache/>
            </c:numRef>
          </c:xVal>
          <c:yVal>
            <c:numRef>
              <c:f>Welle!$G$12:$G$76</c:f>
              <c:numCache/>
            </c:numRef>
          </c:yVal>
          <c:smooth val="1"/>
        </c:ser>
        <c:axId val="35043574"/>
        <c:axId val="46956711"/>
      </c:scatterChart>
      <c:valAx>
        <c:axId val="35043574"/>
        <c:scaling>
          <c:orientation val="minMax"/>
          <c:max val="6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956711"/>
        <c:crosses val="autoZero"/>
        <c:crossBetween val="midCat"/>
        <c:dispUnits/>
        <c:majorUnit val="1"/>
      </c:valAx>
      <c:valAx>
        <c:axId val="46956711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21</xdr:row>
      <xdr:rowOff>47625</xdr:rowOff>
    </xdr:from>
    <xdr:to>
      <xdr:col>14</xdr:col>
      <xdr:colOff>180975</xdr:colOff>
      <xdr:row>21</xdr:row>
      <xdr:rowOff>161925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3448050"/>
          <a:ext cx="885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133350</xdr:rowOff>
    </xdr:from>
    <xdr:to>
      <xdr:col>14</xdr:col>
      <xdr:colOff>647700</xdr:colOff>
      <xdr:row>14</xdr:row>
      <xdr:rowOff>47625</xdr:rowOff>
    </xdr:to>
    <xdr:graphicFrame>
      <xdr:nvGraphicFramePr>
        <xdr:cNvPr id="2" name="Chart 5"/>
        <xdr:cNvGraphicFramePr/>
      </xdr:nvGraphicFramePr>
      <xdr:xfrm>
        <a:off x="57150" y="133350"/>
        <a:ext cx="73533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180975</xdr:colOff>
      <xdr:row>18</xdr:row>
      <xdr:rowOff>95250</xdr:rowOff>
    </xdr:from>
    <xdr:to>
      <xdr:col>14</xdr:col>
      <xdr:colOff>390525</xdr:colOff>
      <xdr:row>19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30099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17</xdr:row>
      <xdr:rowOff>47625</xdr:rowOff>
    </xdr:from>
    <xdr:to>
      <xdr:col>9</xdr:col>
      <xdr:colOff>352425</xdr:colOff>
      <xdr:row>22</xdr:row>
      <xdr:rowOff>123825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2800350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17</xdr:row>
      <xdr:rowOff>47625</xdr:rowOff>
    </xdr:from>
    <xdr:to>
      <xdr:col>11</xdr:col>
      <xdr:colOff>209550</xdr:colOff>
      <xdr:row>22</xdr:row>
      <xdr:rowOff>123825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2800350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16</xdr:row>
      <xdr:rowOff>28575</xdr:rowOff>
    </xdr:from>
    <xdr:to>
      <xdr:col>16</xdr:col>
      <xdr:colOff>180975</xdr:colOff>
      <xdr:row>17</xdr:row>
      <xdr:rowOff>114300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" y="2619375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16</xdr:row>
      <xdr:rowOff>28575</xdr:rowOff>
    </xdr:from>
    <xdr:to>
      <xdr:col>15</xdr:col>
      <xdr:colOff>104775</xdr:colOff>
      <xdr:row>17</xdr:row>
      <xdr:rowOff>114300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24675" y="2619375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BJ76"/>
  <sheetViews>
    <sheetView showGridLines="0" showRowColHeaders="0" tabSelected="1" workbookViewId="0" topLeftCell="A1">
      <selection activeCell="AR38" sqref="AR38"/>
    </sheetView>
  </sheetViews>
  <sheetFormatPr defaultColWidth="11.421875" defaultRowHeight="12.75"/>
  <cols>
    <col min="1" max="1" width="7.7109375" style="1" customWidth="1"/>
    <col min="2" max="2" width="11.00390625" style="23" customWidth="1"/>
    <col min="3" max="4" width="6.421875" style="7" customWidth="1"/>
    <col min="5" max="5" width="9.57421875" style="7" customWidth="1"/>
    <col min="6" max="6" width="1.8515625" style="7" customWidth="1"/>
    <col min="7" max="7" width="4.7109375" style="7" customWidth="1"/>
    <col min="8" max="8" width="6.7109375" style="7" customWidth="1"/>
    <col min="9" max="9" width="8.57421875" style="7" customWidth="1"/>
    <col min="10" max="10" width="7.140625" style="7" customWidth="1"/>
    <col min="11" max="11" width="6.421875" style="7" customWidth="1"/>
    <col min="12" max="12" width="7.8515625" style="7" customWidth="1"/>
    <col min="13" max="13" width="6.140625" style="7" customWidth="1"/>
    <col min="14" max="14" width="10.8515625" style="7" customWidth="1"/>
    <col min="15" max="16384" width="11.421875" style="7" customWidth="1"/>
  </cols>
  <sheetData>
    <row r="1" spans="1:27" ht="12.75">
      <c r="A1" s="2">
        <v>-1</v>
      </c>
      <c r="B1" s="19">
        <v>0</v>
      </c>
      <c r="C1" s="2"/>
      <c r="D1" s="2"/>
      <c r="E1" s="2"/>
      <c r="F1" s="2"/>
      <c r="G1" s="2" t="s">
        <v>7</v>
      </c>
      <c r="H1" s="19">
        <f>IF(O1=0,N1,I1)</f>
        <v>3.15</v>
      </c>
      <c r="I1" s="2">
        <f>H2/200*7</f>
        <v>3.15</v>
      </c>
      <c r="J1" s="2">
        <v>0</v>
      </c>
      <c r="K1" s="19">
        <f>K3/30</f>
        <v>3.3333333333333335</v>
      </c>
      <c r="L1" s="2"/>
      <c r="M1" s="2">
        <v>0</v>
      </c>
      <c r="N1" s="2">
        <f>N5*N2/400*24</f>
        <v>-24</v>
      </c>
      <c r="O1" s="20">
        <v>1</v>
      </c>
      <c r="P1" s="19">
        <f>10-P3/10+0.1</f>
        <v>1.6999999999999997</v>
      </c>
      <c r="Q1" s="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62" ht="12.75">
      <c r="A2" s="19">
        <f>COS($K$1*(A12-$H$1*$P$1))-1</f>
        <v>-0.4593240682793728</v>
      </c>
      <c r="B2" s="19">
        <f>SIN($K$1*(A12-$H$1*$P$1))</f>
        <v>0.8412309652277618</v>
      </c>
      <c r="C2" s="2"/>
      <c r="D2" s="2"/>
      <c r="E2" s="2"/>
      <c r="F2" s="2"/>
      <c r="G2" s="2"/>
      <c r="H2" s="2">
        <v>90</v>
      </c>
      <c r="I2" s="2"/>
      <c r="J2" s="2"/>
      <c r="K2" s="2" t="s">
        <v>5</v>
      </c>
      <c r="L2" s="2"/>
      <c r="M2" s="2" t="s">
        <v>2</v>
      </c>
      <c r="N2" s="2">
        <v>400</v>
      </c>
      <c r="O2" s="20" t="s">
        <v>1</v>
      </c>
      <c r="P2" s="2" t="s">
        <v>6</v>
      </c>
      <c r="Q2" s="2"/>
      <c r="R2" s="1"/>
      <c r="S2" s="1"/>
      <c r="T2" s="1"/>
      <c r="U2" s="1"/>
      <c r="V2" s="1"/>
      <c r="W2" s="1"/>
      <c r="X2" s="1"/>
      <c r="Y2" s="1"/>
      <c r="Z2" s="1"/>
      <c r="AA2" s="1"/>
      <c r="BJ2" s="7">
        <v>43</v>
      </c>
    </row>
    <row r="3" spans="1:27" ht="12.75">
      <c r="A3" s="2">
        <f>A2</f>
        <v>-0.4593240682793728</v>
      </c>
      <c r="B3" s="19">
        <v>0</v>
      </c>
      <c r="C3" s="2"/>
      <c r="D3" s="2"/>
      <c r="E3" s="2"/>
      <c r="F3" s="2"/>
      <c r="G3" s="2"/>
      <c r="H3" s="2"/>
      <c r="I3" s="2"/>
      <c r="J3" s="2"/>
      <c r="K3" s="2">
        <v>100</v>
      </c>
      <c r="L3" s="2"/>
      <c r="M3" s="2"/>
      <c r="N3" s="2"/>
      <c r="O3" s="2"/>
      <c r="P3" s="2">
        <v>84</v>
      </c>
      <c r="Q3" s="2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2">
        <f>A1</f>
        <v>-1</v>
      </c>
      <c r="B4" s="19">
        <f>B1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2"/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v>-1</v>
      </c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9">
        <f>H1</f>
        <v>3.15</v>
      </c>
      <c r="B6" s="19">
        <f>IF($M$1=1,0,9)</f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9">
        <f>A6</f>
        <v>3.15</v>
      </c>
      <c r="B7" s="19">
        <f>IF($M$1=1,COS(H1),9)</f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2"/>
      <c r="B8" s="1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2">
        <f>IF(M1=0,6.5,10)</f>
        <v>6.5</v>
      </c>
      <c r="B9" s="19">
        <f>-0.65</f>
        <v>-0.65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19">
        <v>0</v>
      </c>
      <c r="B10" s="19">
        <f>B2</f>
        <v>0.8412309652277618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21">
        <v>0</v>
      </c>
      <c r="B11" s="21">
        <v>0</v>
      </c>
      <c r="C11" s="2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2">
        <v>0</v>
      </c>
      <c r="B12" s="19">
        <f>SIN($K$1*(A12-$H$1*$P$1))*EXP(-A12*0.6)</f>
        <v>0.8412309652277618</v>
      </c>
      <c r="C12" s="2"/>
      <c r="D12" s="2"/>
      <c r="E12" s="14">
        <f>COS(A12)-1</f>
        <v>0</v>
      </c>
      <c r="F12" s="14"/>
      <c r="G12" s="14">
        <f>SIN(A12)</f>
        <v>0</v>
      </c>
      <c r="H12" s="14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2">
        <f>A12+0.1</f>
        <v>0.1</v>
      </c>
      <c r="B13" s="19">
        <f aca="true" t="shared" si="0" ref="B13:B72">SIN($K$1*(A13-$H$1*$P$1))*EXP(-A13*0.6)</f>
        <v>0.9152381736653831</v>
      </c>
      <c r="C13" s="2"/>
      <c r="D13" s="2"/>
      <c r="E13" s="14">
        <f aca="true" t="shared" si="1" ref="E13:E43">COS(A13)-1</f>
        <v>-0.0049958347219741794</v>
      </c>
      <c r="F13" s="14"/>
      <c r="G13" s="14">
        <f aca="true" t="shared" si="2" ref="G13:G43">SIN(A13)</f>
        <v>0.09983341664682815</v>
      </c>
      <c r="H13" s="14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2">
        <f>A13+0.1</f>
        <v>0.2</v>
      </c>
      <c r="B14" s="19">
        <f t="shared" si="0"/>
        <v>0.882885275441627</v>
      </c>
      <c r="C14" s="2"/>
      <c r="D14" s="2"/>
      <c r="E14" s="14">
        <f t="shared" si="1"/>
        <v>-0.019933422158758374</v>
      </c>
      <c r="F14" s="14"/>
      <c r="G14" s="14">
        <f t="shared" si="2"/>
        <v>0.19866933079506122</v>
      </c>
      <c r="H14" s="14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2">
        <f aca="true" t="shared" si="3" ref="A15:A76">A14+0.1</f>
        <v>0.30000000000000004</v>
      </c>
      <c r="B15" s="19">
        <f t="shared" si="0"/>
        <v>0.7596633385232561</v>
      </c>
      <c r="C15" s="2"/>
      <c r="D15" s="2"/>
      <c r="E15" s="14">
        <f t="shared" si="1"/>
        <v>-0.04466351087439402</v>
      </c>
      <c r="F15" s="14"/>
      <c r="G15" s="14">
        <f t="shared" si="2"/>
        <v>0.2955202066613396</v>
      </c>
      <c r="H15" s="14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2">
        <f t="shared" si="3"/>
        <v>0.4</v>
      </c>
      <c r="B16" s="19">
        <f t="shared" si="0"/>
        <v>0.569040743161021</v>
      </c>
      <c r="C16" s="2"/>
      <c r="D16" s="2"/>
      <c r="E16" s="14">
        <f t="shared" si="1"/>
        <v>-0.0789390059971149</v>
      </c>
      <c r="F16" s="14"/>
      <c r="G16" s="14">
        <f t="shared" si="2"/>
        <v>0.3894183423086505</v>
      </c>
      <c r="H16" s="14"/>
      <c r="I16" s="2"/>
      <c r="J16" s="15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2">
        <f t="shared" si="3"/>
        <v>0.5</v>
      </c>
      <c r="B17" s="19">
        <f t="shared" si="0"/>
        <v>0.3390484321321386</v>
      </c>
      <c r="C17" s="2"/>
      <c r="D17" s="2"/>
      <c r="E17" s="14">
        <f t="shared" si="1"/>
        <v>-0.12241743810962724</v>
      </c>
      <c r="F17" s="14"/>
      <c r="G17" s="14">
        <f t="shared" si="2"/>
        <v>0.479425538604203</v>
      </c>
      <c r="H17" s="14"/>
      <c r="I17" s="1"/>
      <c r="J17" s="11" t="s">
        <v>8</v>
      </c>
      <c r="K17" s="1"/>
      <c r="L17" s="11" t="s">
        <v>11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2">
        <f t="shared" si="3"/>
        <v>0.6</v>
      </c>
      <c r="B18" s="19">
        <f t="shared" si="0"/>
        <v>0.0987628015144963</v>
      </c>
      <c r="C18" s="2"/>
      <c r="D18" s="2"/>
      <c r="E18" s="14">
        <f t="shared" si="1"/>
        <v>-0.17466438509032167</v>
      </c>
      <c r="F18" s="14"/>
      <c r="G18" s="14">
        <f t="shared" si="2"/>
        <v>0.5646424733950354</v>
      </c>
      <c r="H18" s="14"/>
      <c r="I18" s="1"/>
      <c r="J18" s="1" t="s">
        <v>9</v>
      </c>
      <c r="K18" s="12" t="s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2">
        <f t="shared" si="3"/>
        <v>0.7</v>
      </c>
      <c r="B19" s="19">
        <f t="shared" si="0"/>
        <v>-0.12492562845356549</v>
      </c>
      <c r="C19" s="2"/>
      <c r="D19" s="2"/>
      <c r="E19" s="14">
        <f t="shared" si="1"/>
        <v>-0.2351578127155115</v>
      </c>
      <c r="F19" s="14"/>
      <c r="G19" s="14">
        <f t="shared" si="2"/>
        <v>0.644217687237691</v>
      </c>
      <c r="H19" s="14"/>
      <c r="I19" s="1"/>
      <c r="J19" s="1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2">
        <f t="shared" si="3"/>
        <v>0.7999999999999999</v>
      </c>
      <c r="B20" s="19">
        <f t="shared" si="0"/>
        <v>-0.30994411101631236</v>
      </c>
      <c r="C20" s="2"/>
      <c r="D20" s="2"/>
      <c r="E20" s="14">
        <f t="shared" si="1"/>
        <v>-0.3032932906528345</v>
      </c>
      <c r="F20" s="14"/>
      <c r="G20" s="14">
        <f t="shared" si="2"/>
        <v>0.7173560908995227</v>
      </c>
      <c r="H20" s="14"/>
      <c r="I20" s="1"/>
      <c r="J20" s="1"/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2">
        <f t="shared" si="3"/>
        <v>0.8999999999999999</v>
      </c>
      <c r="B21" s="19">
        <f t="shared" si="0"/>
        <v>-0.4408561342686225</v>
      </c>
      <c r="C21" s="2"/>
      <c r="D21" s="2"/>
      <c r="E21" s="14">
        <f t="shared" si="1"/>
        <v>-0.3783900317293355</v>
      </c>
      <c r="F21" s="14"/>
      <c r="G21" s="14">
        <f t="shared" si="2"/>
        <v>0.7833269096274833</v>
      </c>
      <c r="H21" s="14"/>
      <c r="I21" s="1"/>
      <c r="J21" s="1"/>
      <c r="K21" s="12"/>
      <c r="L21" s="1"/>
      <c r="M21" s="1"/>
      <c r="N21" s="1" t="s">
        <v>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2">
        <f t="shared" si="3"/>
        <v>0.9999999999999999</v>
      </c>
      <c r="B22" s="19">
        <f t="shared" si="0"/>
        <v>-0.5097637328624467</v>
      </c>
      <c r="C22" s="2"/>
      <c r="D22" s="2"/>
      <c r="E22" s="14">
        <f t="shared" si="1"/>
        <v>-0.45969769413186023</v>
      </c>
      <c r="F22" s="14"/>
      <c r="G22" s="14">
        <f t="shared" si="2"/>
        <v>0.8414709848078964</v>
      </c>
      <c r="H22" s="14"/>
      <c r="I22" s="1"/>
      <c r="J22" s="17" t="s">
        <v>10</v>
      </c>
      <c r="K22" s="18" t="s">
        <v>10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2">
        <f t="shared" si="3"/>
        <v>1.0999999999999999</v>
      </c>
      <c r="B23" s="19">
        <f t="shared" si="0"/>
        <v>-0.5163006404439439</v>
      </c>
      <c r="C23" s="2"/>
      <c r="D23" s="2"/>
      <c r="E23" s="14">
        <f t="shared" si="1"/>
        <v>-0.5464038785744225</v>
      </c>
      <c r="F23" s="14"/>
      <c r="G23" s="14">
        <f t="shared" si="2"/>
        <v>0.8912073600614353</v>
      </c>
      <c r="H23" s="14"/>
      <c r="I23" s="1"/>
      <c r="J23" s="1"/>
      <c r="K23" s="2"/>
      <c r="L23" s="3" t="s">
        <v>3</v>
      </c>
      <c r="M23" s="4">
        <f>H1</f>
        <v>3.15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>
      <c r="A24" s="2">
        <f t="shared" si="3"/>
        <v>1.2</v>
      </c>
      <c r="B24" s="19">
        <f t="shared" si="0"/>
        <v>-0.4668198232993883</v>
      </c>
      <c r="C24" s="2"/>
      <c r="D24" s="2"/>
      <c r="E24" s="14">
        <f t="shared" si="1"/>
        <v>-0.6376422455233264</v>
      </c>
      <c r="F24" s="14"/>
      <c r="G24" s="14">
        <f t="shared" si="2"/>
        <v>0.9320390859672263</v>
      </c>
      <c r="H24" s="14"/>
      <c r="I24" s="1"/>
      <c r="J24" s="1"/>
      <c r="K24" s="2"/>
      <c r="L24" s="5"/>
      <c r="M24" s="6">
        <f>M23*180/PI()</f>
        <v>180.48170546620932</v>
      </c>
      <c r="N24" s="2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2">
        <f t="shared" si="3"/>
        <v>1.3</v>
      </c>
      <c r="B25" s="19">
        <f t="shared" si="0"/>
        <v>-0.37295348220950914</v>
      </c>
      <c r="C25" s="2"/>
      <c r="D25" s="2"/>
      <c r="E25" s="14">
        <f t="shared" si="1"/>
        <v>-0.7325011713754126</v>
      </c>
      <c r="F25" s="14"/>
      <c r="G25" s="14">
        <f t="shared" si="2"/>
        <v>0.963558185417193</v>
      </c>
      <c r="H25" s="14"/>
      <c r="I25" s="1"/>
      <c r="J25" s="9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2">
        <f t="shared" si="3"/>
        <v>1.4000000000000001</v>
      </c>
      <c r="B26" s="19">
        <f t="shared" si="0"/>
        <v>-0.2497706591826475</v>
      </c>
      <c r="C26" s="2"/>
      <c r="D26" s="2"/>
      <c r="E26" s="14">
        <f t="shared" si="1"/>
        <v>-0.8300328570997592</v>
      </c>
      <c r="F26" s="14"/>
      <c r="G26" s="14">
        <f t="shared" si="2"/>
        <v>0.9854497299884603</v>
      </c>
      <c r="H26" s="16"/>
      <c r="I26" s="9"/>
      <c r="J26" s="8"/>
      <c r="K26" s="9"/>
      <c r="L26" s="1"/>
      <c r="M26" s="1"/>
      <c r="N26" s="1"/>
      <c r="O26" s="1"/>
      <c r="P26" s="1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2">
        <f t="shared" si="3"/>
        <v>1.5000000000000002</v>
      </c>
      <c r="B27" s="19">
        <f t="shared" si="0"/>
        <v>-0.11377521044260629</v>
      </c>
      <c r="C27" s="2"/>
      <c r="D27" s="2"/>
      <c r="E27" s="14">
        <f t="shared" si="1"/>
        <v>-0.9292627983322973</v>
      </c>
      <c r="F27" s="14"/>
      <c r="G27" s="14">
        <f t="shared" si="2"/>
        <v>0.9974949866040544</v>
      </c>
      <c r="H27" s="16"/>
      <c r="I27" s="9"/>
      <c r="J27" s="8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2">
        <f t="shared" si="3"/>
        <v>1.6000000000000003</v>
      </c>
      <c r="B28" s="19">
        <f t="shared" si="0"/>
        <v>0.01902345286717914</v>
      </c>
      <c r="C28" s="2"/>
      <c r="D28" s="2"/>
      <c r="E28" s="14">
        <f t="shared" si="1"/>
        <v>-1.029199522301289</v>
      </c>
      <c r="F28" s="14"/>
      <c r="G28" s="14">
        <f t="shared" si="2"/>
        <v>0.9995736030415051</v>
      </c>
      <c r="H28" s="16"/>
      <c r="I28" s="9"/>
      <c r="J28" s="9"/>
      <c r="K28" s="9"/>
      <c r="L28" s="1"/>
      <c r="M28" s="1"/>
      <c r="N28" s="1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2">
        <f t="shared" si="3"/>
        <v>1.7000000000000004</v>
      </c>
      <c r="B29" s="19">
        <f t="shared" si="0"/>
        <v>0.1347685256464097</v>
      </c>
      <c r="C29" s="2"/>
      <c r="D29" s="2"/>
      <c r="E29" s="14">
        <f t="shared" si="1"/>
        <v>-1.1288444942955251</v>
      </c>
      <c r="F29" s="14"/>
      <c r="G29" s="14">
        <f t="shared" si="2"/>
        <v>0.9916648104524686</v>
      </c>
      <c r="H29" s="16"/>
      <c r="I29" s="9"/>
      <c r="J29" s="9"/>
      <c r="K29" s="9"/>
      <c r="L29" s="1"/>
      <c r="M29" s="1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2">
        <f t="shared" si="3"/>
        <v>1.8000000000000005</v>
      </c>
      <c r="B30" s="19">
        <f t="shared" si="0"/>
        <v>0.22299599355672217</v>
      </c>
      <c r="C30" s="2"/>
      <c r="D30" s="2"/>
      <c r="E30" s="14">
        <f t="shared" si="1"/>
        <v>-1.2272020946930875</v>
      </c>
      <c r="F30" s="14"/>
      <c r="G30" s="14">
        <f t="shared" si="2"/>
        <v>0.973847630878195</v>
      </c>
      <c r="H30" s="16"/>
      <c r="I30" s="9"/>
      <c r="J30" s="9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2">
        <f t="shared" si="3"/>
        <v>1.9000000000000006</v>
      </c>
      <c r="B31" s="19">
        <f t="shared" si="0"/>
        <v>0.2773713237546325</v>
      </c>
      <c r="C31" s="2"/>
      <c r="D31" s="2"/>
      <c r="E31" s="14">
        <f t="shared" si="1"/>
        <v>-1.323289566863504</v>
      </c>
      <c r="F31" s="14"/>
      <c r="G31" s="14">
        <f t="shared" si="2"/>
        <v>0.9463000876874142</v>
      </c>
      <c r="H31" s="16"/>
      <c r="I31" s="9"/>
      <c r="J31" s="9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2">
        <f t="shared" si="3"/>
        <v>2.0000000000000004</v>
      </c>
      <c r="B32" s="19">
        <f t="shared" si="0"/>
        <v>0.2959007215753088</v>
      </c>
      <c r="C32" s="2"/>
      <c r="D32" s="2"/>
      <c r="E32" s="14">
        <f t="shared" si="1"/>
        <v>-1.4161468365471428</v>
      </c>
      <c r="F32" s="14"/>
      <c r="G32" s="14">
        <f t="shared" si="2"/>
        <v>0.9092974268256815</v>
      </c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2">
        <f t="shared" si="3"/>
        <v>2.1000000000000005</v>
      </c>
      <c r="B33" s="19">
        <f t="shared" si="0"/>
        <v>0.2806537504933248</v>
      </c>
      <c r="C33" s="2"/>
      <c r="D33" s="2"/>
      <c r="E33" s="14">
        <f t="shared" si="1"/>
        <v>-1.5048461045998578</v>
      </c>
      <c r="F33" s="14"/>
      <c r="G33" s="14">
        <f t="shared" si="2"/>
        <v>0.8632093666488735</v>
      </c>
      <c r="H33" s="14"/>
      <c r="I33" s="1"/>
      <c r="J33" s="1"/>
      <c r="K33" s="1"/>
      <c r="L33" s="1"/>
      <c r="M33" s="1"/>
      <c r="N33" s="1"/>
      <c r="O33" s="1"/>
      <c r="P33" s="1"/>
      <c r="Q33" s="13" t="s"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2">
        <f t="shared" si="3"/>
        <v>2.2000000000000006</v>
      </c>
      <c r="B34" s="19">
        <f t="shared" si="0"/>
        <v>0.23708226831457402</v>
      </c>
      <c r="C34" s="2"/>
      <c r="D34" s="2"/>
      <c r="E34" s="14">
        <f t="shared" si="1"/>
        <v>-1.5885011172553463</v>
      </c>
      <c r="F34" s="14"/>
      <c r="G34" s="14">
        <f t="shared" si="2"/>
        <v>0.8084964038195899</v>
      </c>
      <c r="H34" s="1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2">
        <f t="shared" si="3"/>
        <v>2.3000000000000007</v>
      </c>
      <c r="B35" s="19">
        <f t="shared" si="0"/>
        <v>0.17305424714344808</v>
      </c>
      <c r="C35" s="2"/>
      <c r="D35" s="2"/>
      <c r="E35" s="14">
        <f t="shared" si="1"/>
        <v>-1.6662760212798249</v>
      </c>
      <c r="F35" s="14"/>
      <c r="G35" s="14">
        <f t="shared" si="2"/>
        <v>0.7457052121767197</v>
      </c>
      <c r="H35" s="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2">
        <f t="shared" si="3"/>
        <v>2.400000000000001</v>
      </c>
      <c r="B36" s="19">
        <f t="shared" si="0"/>
        <v>0.0977381635169903</v>
      </c>
      <c r="C36" s="2"/>
      <c r="D36" s="2"/>
      <c r="E36" s="14">
        <f t="shared" si="1"/>
        <v>-1.737393715541246</v>
      </c>
      <c r="F36" s="14"/>
      <c r="G36" s="14">
        <f t="shared" si="2"/>
        <v>0.6754631805511503</v>
      </c>
      <c r="H36" s="1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2">
        <f t="shared" si="3"/>
        <v>2.500000000000001</v>
      </c>
      <c r="B37" s="19">
        <f t="shared" si="0"/>
        <v>0.020474300678160272</v>
      </c>
      <c r="C37" s="2"/>
      <c r="D37" s="2"/>
      <c r="E37" s="14">
        <f t="shared" si="1"/>
        <v>-1.8011436155469343</v>
      </c>
      <c r="F37" s="14"/>
      <c r="G37" s="14">
        <f t="shared" si="2"/>
        <v>0.5984721441039558</v>
      </c>
      <c r="H37" s="1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2">
        <f t="shared" si="3"/>
        <v>2.600000000000001</v>
      </c>
      <c r="B38" s="19">
        <f t="shared" si="0"/>
        <v>-0.050244711258064144</v>
      </c>
      <c r="C38" s="2"/>
      <c r="D38" s="2"/>
      <c r="E38" s="14">
        <f t="shared" si="1"/>
        <v>-1.8568887533689478</v>
      </c>
      <c r="F38" s="14"/>
      <c r="G38" s="14">
        <f t="shared" si="2"/>
        <v>0.5155013718214634</v>
      </c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2">
        <f t="shared" si="3"/>
        <v>2.700000000000001</v>
      </c>
      <c r="B39" s="19">
        <f t="shared" si="0"/>
        <v>-0.1075873197603518</v>
      </c>
      <c r="C39" s="2"/>
      <c r="D39" s="2"/>
      <c r="E39" s="14">
        <f t="shared" si="1"/>
        <v>-1.9040721420170617</v>
      </c>
      <c r="F39" s="14"/>
      <c r="G39" s="14">
        <f t="shared" si="2"/>
        <v>0.42737988023382895</v>
      </c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2">
        <f t="shared" si="3"/>
        <v>2.800000000000001</v>
      </c>
      <c r="B40" s="19">
        <f t="shared" si="0"/>
        <v>-0.1469266467898578</v>
      </c>
      <c r="C40" s="2"/>
      <c r="D40" s="2"/>
      <c r="E40" s="14">
        <f t="shared" si="1"/>
        <v>-1.9422223406686585</v>
      </c>
      <c r="F40" s="14"/>
      <c r="G40" s="14">
        <f t="shared" si="2"/>
        <v>0.33498815015590383</v>
      </c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2">
        <f t="shared" si="3"/>
        <v>2.9000000000000012</v>
      </c>
      <c r="B41" s="19">
        <f t="shared" si="0"/>
        <v>-0.16608656909172917</v>
      </c>
      <c r="C41" s="2"/>
      <c r="D41" s="2"/>
      <c r="E41" s="14">
        <f t="shared" si="1"/>
        <v>-1.9709581651495909</v>
      </c>
      <c r="F41" s="14"/>
      <c r="G41" s="14">
        <f t="shared" si="2"/>
        <v>0.23924932921398112</v>
      </c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2">
        <f t="shared" si="3"/>
        <v>3.0000000000000013</v>
      </c>
      <c r="B42" s="19">
        <f t="shared" si="0"/>
        <v>-0.1652975779478675</v>
      </c>
      <c r="C42" s="2"/>
      <c r="D42" s="2"/>
      <c r="E42" s="14">
        <f t="shared" si="1"/>
        <v>-1.9899924966004456</v>
      </c>
      <c r="F42" s="14"/>
      <c r="G42" s="14">
        <f t="shared" si="2"/>
        <v>0.1411200080598659</v>
      </c>
      <c r="H42" s="1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2">
        <f t="shared" si="3"/>
        <v>3.1000000000000014</v>
      </c>
      <c r="B43" s="19">
        <f t="shared" si="0"/>
        <v>-0.14689996234720354</v>
      </c>
      <c r="C43" s="2"/>
      <c r="D43" s="2"/>
      <c r="E43" s="14">
        <f t="shared" si="1"/>
        <v>-1.9991351502732795</v>
      </c>
      <c r="F43" s="14"/>
      <c r="G43" s="14">
        <f t="shared" si="2"/>
        <v>0.04158066243328916</v>
      </c>
      <c r="H43" s="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2">
        <f t="shared" si="3"/>
        <v>3.2000000000000015</v>
      </c>
      <c r="B44" s="19">
        <f t="shared" si="0"/>
        <v>-0.11485466728832124</v>
      </c>
      <c r="C44" s="2"/>
      <c r="D44" s="2"/>
      <c r="E44" s="14">
        <f aca="true" t="shared" si="4" ref="E44:E69">COS(A44)-1</f>
        <v>-1.998294775794753</v>
      </c>
      <c r="F44" s="14"/>
      <c r="G44" s="14">
        <f aca="true" t="shared" si="5" ref="G44:G69">SIN(A44)</f>
        <v>-0.05837414342758142</v>
      </c>
      <c r="H44" s="1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2">
        <f t="shared" si="3"/>
        <v>3.3000000000000016</v>
      </c>
      <c r="B45" s="19">
        <f t="shared" si="0"/>
        <v>-0.07413594594590826</v>
      </c>
      <c r="C45" s="2"/>
      <c r="D45" s="2"/>
      <c r="E45" s="14">
        <f t="shared" si="4"/>
        <v>-1.9874797699088647</v>
      </c>
      <c r="F45" s="14"/>
      <c r="G45" s="14">
        <f t="shared" si="5"/>
        <v>-0.15774569414324996</v>
      </c>
      <c r="H45" s="1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2">
        <f t="shared" si="3"/>
        <v>3.4000000000000017</v>
      </c>
      <c r="B46" s="19">
        <f t="shared" si="0"/>
        <v>-0.03008419904322367</v>
      </c>
      <c r="C46" s="2"/>
      <c r="D46" s="2"/>
      <c r="E46" s="14">
        <f t="shared" si="4"/>
        <v>-1.9667981925794606</v>
      </c>
      <c r="F46" s="14"/>
      <c r="G46" s="14">
        <f t="shared" si="5"/>
        <v>-0.25554110202683294</v>
      </c>
      <c r="H46" s="1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2">
        <f t="shared" si="3"/>
        <v>3.5000000000000018</v>
      </c>
      <c r="B47" s="19">
        <f t="shared" si="0"/>
        <v>0.012207207293182837</v>
      </c>
      <c r="C47" s="2"/>
      <c r="D47" s="2"/>
      <c r="E47" s="14">
        <f t="shared" si="4"/>
        <v>-1.9364566872907956</v>
      </c>
      <c r="F47" s="14"/>
      <c r="G47" s="14">
        <f t="shared" si="5"/>
        <v>-0.3507832276896215</v>
      </c>
      <c r="H47" s="1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2">
        <f t="shared" si="3"/>
        <v>3.600000000000002</v>
      </c>
      <c r="B48" s="19">
        <f t="shared" si="0"/>
        <v>0.04840933616480623</v>
      </c>
      <c r="C48" s="2"/>
      <c r="D48" s="2"/>
      <c r="E48" s="14">
        <f t="shared" si="4"/>
        <v>-1.8967584163341462</v>
      </c>
      <c r="F48" s="14"/>
      <c r="G48" s="14">
        <f t="shared" si="5"/>
        <v>-0.44252044329485407</v>
      </c>
      <c r="H48" s="1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2">
        <f t="shared" si="3"/>
        <v>3.700000000000002</v>
      </c>
      <c r="B49" s="19">
        <f t="shared" si="0"/>
        <v>0.07533472296490609</v>
      </c>
      <c r="C49" s="2"/>
      <c r="D49" s="2"/>
      <c r="E49" s="14">
        <f t="shared" si="4"/>
        <v>-1.8481000317104073</v>
      </c>
      <c r="F49" s="14"/>
      <c r="G49" s="14">
        <f t="shared" si="5"/>
        <v>-0.5298361409084948</v>
      </c>
      <c r="H49" s="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2">
        <f t="shared" si="3"/>
        <v>3.800000000000002</v>
      </c>
      <c r="B50" s="19">
        <f t="shared" si="0"/>
        <v>0.09114956906435921</v>
      </c>
      <c r="C50" s="2"/>
      <c r="D50" s="2"/>
      <c r="E50" s="14">
        <f t="shared" si="4"/>
        <v>-1.7909677119144156</v>
      </c>
      <c r="F50" s="14"/>
      <c r="G50" s="14">
        <f t="shared" si="5"/>
        <v>-0.6118578909427207</v>
      </c>
      <c r="H50" s="1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2">
        <f t="shared" si="3"/>
        <v>3.900000000000002</v>
      </c>
      <c r="B51" s="19">
        <f t="shared" si="0"/>
        <v>0.09541700836706962</v>
      </c>
      <c r="C51" s="2"/>
      <c r="D51" s="2"/>
      <c r="E51" s="14">
        <f t="shared" si="4"/>
        <v>-1.7259323042001387</v>
      </c>
      <c r="F51" s="14"/>
      <c r="G51" s="14">
        <f t="shared" si="5"/>
        <v>-0.6877661591839753</v>
      </c>
      <c r="H51" s="1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2">
        <f t="shared" si="3"/>
        <v>4.000000000000002</v>
      </c>
      <c r="B52" s="19">
        <f t="shared" si="0"/>
        <v>0.08898591653977315</v>
      </c>
      <c r="C52" s="2"/>
      <c r="D52" s="2"/>
      <c r="E52" s="14">
        <f t="shared" si="4"/>
        <v>-1.6536436208636105</v>
      </c>
      <c r="F52" s="14"/>
      <c r="G52" s="14">
        <f t="shared" si="5"/>
        <v>-0.7568024953079294</v>
      </c>
      <c r="H52" s="1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2">
        <f t="shared" si="3"/>
        <v>4.100000000000001</v>
      </c>
      <c r="B53" s="19">
        <f t="shared" si="0"/>
        <v>0.07375463369655376</v>
      </c>
      <c r="C53" s="2"/>
      <c r="D53" s="2"/>
      <c r="E53" s="14">
        <f t="shared" si="4"/>
        <v>-1.5748239465332676</v>
      </c>
      <c r="F53" s="14"/>
      <c r="G53" s="14">
        <f t="shared" si="5"/>
        <v>-0.8182771110644114</v>
      </c>
      <c r="H53" s="1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2">
        <f t="shared" si="3"/>
        <v>4.200000000000001</v>
      </c>
      <c r="B54" s="19">
        <f t="shared" si="0"/>
        <v>0.052349042669623494</v>
      </c>
      <c r="C54" s="2"/>
      <c r="D54" s="2"/>
      <c r="E54" s="14">
        <f t="shared" si="4"/>
        <v>-1.4902608213406987</v>
      </c>
      <c r="F54" s="14"/>
      <c r="G54" s="14">
        <f t="shared" si="5"/>
        <v>-0.8715757724135886</v>
      </c>
      <c r="H54" s="1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2">
        <f t="shared" si="3"/>
        <v>4.300000000000001</v>
      </c>
      <c r="B55" s="19">
        <f t="shared" si="0"/>
        <v>0.0277591545517627</v>
      </c>
      <c r="C55" s="2"/>
      <c r="D55" s="2"/>
      <c r="E55" s="14">
        <f t="shared" si="4"/>
        <v>-1.4007991720799746</v>
      </c>
      <c r="F55" s="14"/>
      <c r="G55" s="14">
        <f t="shared" si="5"/>
        <v>-0.9161659367494552</v>
      </c>
      <c r="H55" s="1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2">
        <f t="shared" si="3"/>
        <v>4.4</v>
      </c>
      <c r="B56" s="19">
        <f t="shared" si="0"/>
        <v>0.0029778030262495874</v>
      </c>
      <c r="C56" s="2"/>
      <c r="D56" s="2"/>
      <c r="E56" s="14">
        <f t="shared" si="4"/>
        <v>-1.3073328699784192</v>
      </c>
      <c r="F56" s="14"/>
      <c r="G56" s="14">
        <f t="shared" si="5"/>
        <v>-0.951602073889516</v>
      </c>
      <c r="H56" s="1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2">
        <f t="shared" si="3"/>
        <v>4.5</v>
      </c>
      <c r="B57" s="19">
        <f t="shared" si="0"/>
        <v>-0.0193201072208851</v>
      </c>
      <c r="C57" s="2"/>
      <c r="D57" s="2"/>
      <c r="E57" s="14">
        <f t="shared" si="4"/>
        <v>-1.2107957994307796</v>
      </c>
      <c r="F57" s="14"/>
      <c r="G57" s="14">
        <f t="shared" si="5"/>
        <v>-0.977530117665097</v>
      </c>
      <c r="H57" s="1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2">
        <f t="shared" si="3"/>
        <v>4.6</v>
      </c>
      <c r="B58" s="19">
        <f t="shared" si="0"/>
        <v>-0.03702804207472617</v>
      </c>
      <c r="C58" s="2"/>
      <c r="D58" s="2"/>
      <c r="E58" s="14">
        <f t="shared" si="4"/>
        <v>-1.112152526935055</v>
      </c>
      <c r="F58" s="14"/>
      <c r="G58" s="14">
        <f t="shared" si="5"/>
        <v>-0.9936910036334644</v>
      </c>
      <c r="H58" s="1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2">
        <f t="shared" si="3"/>
        <v>4.699999999999999</v>
      </c>
      <c r="B59" s="19">
        <f t="shared" si="0"/>
        <v>-0.048769106259055575</v>
      </c>
      <c r="C59" s="2"/>
      <c r="D59" s="2"/>
      <c r="E59" s="14">
        <f t="shared" si="4"/>
        <v>-1.0123886634628914</v>
      </c>
      <c r="F59" s="14"/>
      <c r="G59" s="14">
        <f t="shared" si="5"/>
        <v>-0.9999232575641008</v>
      </c>
      <c r="H59" s="1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2">
        <f t="shared" si="3"/>
        <v>4.799999999999999</v>
      </c>
      <c r="B60" s="19">
        <f t="shared" si="0"/>
        <v>-0.05396095553735226</v>
      </c>
      <c r="C60" s="2"/>
      <c r="D60" s="2"/>
      <c r="E60" s="14">
        <f t="shared" si="4"/>
        <v>-0.9125010165605545</v>
      </c>
      <c r="F60" s="14"/>
      <c r="G60" s="14">
        <f t="shared" si="5"/>
        <v>-0.9961646088358408</v>
      </c>
      <c r="H60" s="1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2">
        <f t="shared" si="3"/>
        <v>4.899999999999999</v>
      </c>
      <c r="B61" s="19">
        <f t="shared" si="0"/>
        <v>-0.05278829882300432</v>
      </c>
      <c r="C61" s="2"/>
      <c r="D61" s="2"/>
      <c r="E61" s="14">
        <f t="shared" si="4"/>
        <v>-0.813487630577426</v>
      </c>
      <c r="F61" s="14"/>
      <c r="G61" s="14">
        <f t="shared" si="5"/>
        <v>-0.9824526126243328</v>
      </c>
      <c r="H61" s="1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2">
        <f t="shared" si="3"/>
        <v>4.999999999999998</v>
      </c>
      <c r="B62" s="19">
        <f t="shared" si="0"/>
        <v>-0.04609638399593946</v>
      </c>
      <c r="C62" s="2"/>
      <c r="D62" s="2"/>
      <c r="E62" s="14">
        <f t="shared" si="4"/>
        <v>-0.7163378145367754</v>
      </c>
      <c r="F62" s="14"/>
      <c r="G62" s="14">
        <f t="shared" si="5"/>
        <v>-0.958924274663139</v>
      </c>
      <c r="H62" s="1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2">
        <f t="shared" si="3"/>
        <v>5.099999999999998</v>
      </c>
      <c r="B63" s="19">
        <f t="shared" si="0"/>
        <v>-0.03522580666096765</v>
      </c>
      <c r="C63" s="2"/>
      <c r="D63" s="2"/>
      <c r="E63" s="14">
        <f t="shared" si="4"/>
        <v>-0.6220222572870214</v>
      </c>
      <c r="F63" s="14"/>
      <c r="G63" s="14">
        <f t="shared" si="5"/>
        <v>-0.9258146823277331</v>
      </c>
      <c r="H63" s="1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2">
        <f t="shared" si="3"/>
        <v>5.1999999999999975</v>
      </c>
      <c r="B64" s="19">
        <f t="shared" si="0"/>
        <v>-0.021812963482131305</v>
      </c>
      <c r="C64" s="2"/>
      <c r="D64" s="2"/>
      <c r="E64" s="14">
        <f t="shared" si="4"/>
        <v>-0.5314833286996252</v>
      </c>
      <c r="F64" s="14"/>
      <c r="G64" s="14">
        <f t="shared" si="5"/>
        <v>-0.8834546557201545</v>
      </c>
      <c r="H64" s="1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2">
        <f t="shared" si="3"/>
        <v>5.299999999999997</v>
      </c>
      <c r="B65" s="19">
        <f t="shared" si="0"/>
        <v>-0.007581399764676835</v>
      </c>
      <c r="C65" s="2"/>
      <c r="D65" s="2"/>
      <c r="E65" s="14">
        <f t="shared" si="4"/>
        <v>-0.44562566382084146</v>
      </c>
      <c r="F65" s="14"/>
      <c r="G65" s="14">
        <f t="shared" si="5"/>
        <v>-0.8322674422239027</v>
      </c>
      <c r="H65" s="1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2">
        <f t="shared" si="3"/>
        <v>5.399999999999997</v>
      </c>
      <c r="B66" s="19">
        <f t="shared" si="0"/>
        <v>0.005852579343984346</v>
      </c>
      <c r="C66" s="2"/>
      <c r="D66" s="2"/>
      <c r="E66" s="14">
        <f t="shared" si="4"/>
        <v>-0.3653071240573681</v>
      </c>
      <c r="F66" s="14"/>
      <c r="G66" s="14">
        <f t="shared" si="5"/>
        <v>-0.7727644875559894</v>
      </c>
      <c r="H66" s="1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2">
        <f t="shared" si="3"/>
        <v>5.4999999999999964</v>
      </c>
      <c r="B67" s="19">
        <f t="shared" si="0"/>
        <v>0.017140834417900156</v>
      </c>
      <c r="C67" s="2"/>
      <c r="D67" s="2"/>
      <c r="E67" s="14">
        <f t="shared" si="4"/>
        <v>-0.29133022570874245</v>
      </c>
      <c r="F67" s="14"/>
      <c r="G67" s="14">
        <f t="shared" si="5"/>
        <v>-0.7055403255703945</v>
      </c>
      <c r="H67" s="1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2">
        <f t="shared" si="3"/>
        <v>5.599999999999996</v>
      </c>
      <c r="B68" s="19">
        <f t="shared" si="0"/>
        <v>0.02531740834214202</v>
      </c>
      <c r="C68" s="2"/>
      <c r="D68" s="2"/>
      <c r="E68" s="14">
        <f t="shared" si="4"/>
        <v>-0.22443412148975272</v>
      </c>
      <c r="F68" s="14"/>
      <c r="G68" s="14">
        <f t="shared" si="5"/>
        <v>-0.6312666378723243</v>
      </c>
      <c r="H68" s="1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2">
        <f t="shared" si="3"/>
        <v>5.699999999999996</v>
      </c>
      <c r="B69" s="19">
        <f t="shared" si="0"/>
        <v>0.029858731010455615</v>
      </c>
      <c r="C69" s="2"/>
      <c r="D69" s="2"/>
      <c r="E69" s="14">
        <f t="shared" si="4"/>
        <v>-0.16528721516084266</v>
      </c>
      <c r="F69" s="14"/>
      <c r="G69" s="14">
        <f t="shared" si="5"/>
        <v>-0.5506855425976414</v>
      </c>
      <c r="H69" s="1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2">
        <f t="shared" si="3"/>
        <v>5.799999999999995</v>
      </c>
      <c r="B70" s="19">
        <f t="shared" si="0"/>
        <v>0.0306896512462949</v>
      </c>
      <c r="C70" s="2"/>
      <c r="D70" s="2"/>
      <c r="E70" s="14">
        <f aca="true" t="shared" si="6" ref="E70:E76">COS(A70)-1</f>
        <v>-0.11448048305868319</v>
      </c>
      <c r="F70" s="14"/>
      <c r="G70" s="14">
        <f aca="true" t="shared" si="7" ref="G70:G76">SIN(A70)</f>
        <v>-0.4646021794137613</v>
      </c>
      <c r="H70" s="1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2">
        <f t="shared" si="3"/>
        <v>5.899999999999995</v>
      </c>
      <c r="B71" s="19">
        <f t="shared" si="0"/>
        <v>0.028140775964119187</v>
      </c>
      <c r="C71" s="2"/>
      <c r="D71" s="2"/>
      <c r="E71" s="14">
        <f t="shared" si="6"/>
        <v>-0.07252156925596609</v>
      </c>
      <c r="F71" s="14"/>
      <c r="G71" s="14">
        <f t="shared" si="7"/>
        <v>-0.37387666483024096</v>
      </c>
      <c r="H71" s="1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2">
        <f t="shared" si="3"/>
        <v>5.999999999999995</v>
      </c>
      <c r="B72" s="19">
        <f t="shared" si="0"/>
        <v>0.022867190276253186</v>
      </c>
      <c r="C72" s="2"/>
      <c r="D72" s="2"/>
      <c r="E72" s="14">
        <f t="shared" si="6"/>
        <v>-0.039829713349635476</v>
      </c>
      <c r="F72" s="14"/>
      <c r="G72" s="14">
        <f t="shared" si="7"/>
        <v>-0.27941549819893097</v>
      </c>
      <c r="H72" s="1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8" ht="12.75">
      <c r="A73" s="2">
        <f t="shared" si="3"/>
        <v>6.099999999999994</v>
      </c>
      <c r="B73" s="19"/>
      <c r="C73" s="2"/>
      <c r="D73" s="2"/>
      <c r="E73" s="14">
        <f t="shared" si="6"/>
        <v>-0.016731561557416397</v>
      </c>
      <c r="F73" s="14"/>
      <c r="G73" s="14">
        <f t="shared" si="7"/>
        <v>-0.18216250427210112</v>
      </c>
      <c r="H73" s="2"/>
    </row>
    <row r="74" spans="1:8" ht="12.75">
      <c r="A74" s="2">
        <f t="shared" si="3"/>
        <v>6.199999999999994</v>
      </c>
      <c r="B74" s="19"/>
      <c r="C74" s="2"/>
      <c r="D74" s="2"/>
      <c r="E74" s="14">
        <f t="shared" si="6"/>
        <v>-0.003457902976783056</v>
      </c>
      <c r="F74" s="14"/>
      <c r="G74" s="14">
        <f t="shared" si="7"/>
        <v>-0.0830894028175026</v>
      </c>
      <c r="H74" s="2"/>
    </row>
    <row r="75" spans="1:8" ht="12.75">
      <c r="A75" s="2">
        <f t="shared" si="3"/>
        <v>6.299999999999994</v>
      </c>
      <c r="B75" s="19"/>
      <c r="C75" s="2"/>
      <c r="D75" s="2"/>
      <c r="E75" s="14">
        <f t="shared" si="6"/>
        <v>-0.0001413636165847887</v>
      </c>
      <c r="F75" s="14"/>
      <c r="G75" s="14">
        <f t="shared" si="7"/>
        <v>0.016813900484343496</v>
      </c>
      <c r="H75" s="2"/>
    </row>
    <row r="76" spans="1:8" ht="12.75">
      <c r="A76" s="2">
        <f t="shared" si="3"/>
        <v>6.399999999999993</v>
      </c>
      <c r="B76" s="19"/>
      <c r="C76" s="2"/>
      <c r="D76" s="2"/>
      <c r="E76" s="14">
        <f t="shared" si="6"/>
        <v>-0.00681508124180652</v>
      </c>
      <c r="F76" s="14"/>
      <c r="G76" s="14">
        <f t="shared" si="7"/>
        <v>0.11654920485048659</v>
      </c>
      <c r="H76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2002-01-13T16:28:34Z</dcterms:created>
  <dcterms:modified xsi:type="dcterms:W3CDTF">2005-01-05T15:13:42Z</dcterms:modified>
  <cp:category/>
  <cp:version/>
  <cp:contentType/>
  <cp:contentStatus/>
</cp:coreProperties>
</file>