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20" windowWidth="12780" windowHeight="8070" activeTab="0"/>
  </bookViews>
  <sheets>
    <sheet name="Kettenregel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<sst xmlns="http://schemas.openxmlformats.org/spreadsheetml/2006/main" count="34" uniqueCount="19">
  <si>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x</t>
  </si>
  <si>
    <t>f1</t>
  </si>
  <si>
    <t>f2</t>
  </si>
  <si>
    <t>f3</t>
  </si>
  <si>
    <t xml:space="preserve">Variation f2: </t>
  </si>
  <si>
    <t>x-Punkt</t>
  </si>
  <si>
    <t>y-Punkt f1</t>
  </si>
  <si>
    <t>y-Punkt f2</t>
  </si>
  <si>
    <t>t f1 schritt</t>
  </si>
  <si>
    <t>Anfang</t>
  </si>
  <si>
    <t>Ende</t>
  </si>
  <si>
    <t>Dreieck</t>
  </si>
  <si>
    <t>m</t>
  </si>
  <si>
    <t>Tangenten</t>
  </si>
  <si>
    <t>Schritt</t>
  </si>
  <si>
    <t>y-Punkt f3</t>
  </si>
  <si>
    <t>h</t>
  </si>
  <si>
    <t>Roolfs</t>
  </si>
  <si>
    <r>
      <t xml:space="preserve">    Variation von f</t>
    </r>
    <r>
      <rPr>
        <i/>
        <vertAlign val="subscript"/>
        <sz val="9"/>
        <color indexed="9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</si>
</sst>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</numFmts>
  <fonts count="10">
    <font>
      <sz val="10"/>
      <name val="Arial"/>
      <family val="0"/>
    </font>
    <font>
      <sz val="5.75"/>
      <name val="Arial"/>
      <family val="0"/>
    </font>
    <font>
      <sz val="8"/>
      <name val="Arial"/>
      <family val="0"/>
    </font>
    <font>
      <sz val="10"/>
      <color indexed="54"/>
      <name val="Arial"/>
      <family val="2"/>
    </font>
    <font>
      <i/>
      <sz val="9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i/>
      <vertAlign val="subscript"/>
      <sz val="9"/>
      <color indexed="9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4" fontId="3" fillId="2" borderId="0" xfId="0" applyNumberFormat="1" applyFont="1" applyFill="1" applyAlignment="1">
      <alignment/>
    </xf>
    <xf numFmtId="164" fontId="3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164" fontId="5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Kettenregel!$B$1</c:f>
              <c:strCache>
                <c:ptCount val="1"/>
                <c:pt idx="0">
                  <c:v>f1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Kettenregel!$A$2:$A$62</c:f>
              <c:numCache/>
            </c:numRef>
          </c:xVal>
          <c:yVal>
            <c:numRef>
              <c:f>Kettenregel!$B$2:$B$62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Kettenregel!$F$5:$F$5</c:f>
              <c:numCache/>
            </c:numRef>
          </c:xVal>
          <c:yVal>
            <c:numRef>
              <c:f>Kettenregel!$G$5:$G$5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Kettenregel!$F$6:$F$6</c:f>
              <c:numCache/>
            </c:numRef>
          </c:xVal>
          <c:yVal>
            <c:numRef>
              <c:f>Kettenregel!$G$6:$G$6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Kettenregel!$F$10:$F$11</c:f>
              <c:numCache/>
            </c:numRef>
          </c:xVal>
          <c:yVal>
            <c:numRef>
              <c:f>Kettenregel!$G$10:$G$11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Kettenregel!$F$12:$F$13</c:f>
              <c:numCache/>
            </c:numRef>
          </c:xVal>
          <c:yVal>
            <c:numRef>
              <c:f>Kettenregel!$G$12:$G$13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Kettenregel!$F$13:$F$14</c:f>
              <c:numCache/>
            </c:numRef>
          </c:xVal>
          <c:yVal>
            <c:numRef>
              <c:f>Kettenregel!$G$13:$G$14</c:f>
              <c:numCache/>
            </c:numRef>
          </c:yVal>
          <c:smooth val="1"/>
        </c:ser>
        <c:ser>
          <c:idx val="6"/>
          <c:order val="6"/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f</a:t>
                    </a:r>
                    <a:r>
                      <a:rPr lang="en-US" cap="none" sz="1100" b="0" i="0" u="none" baseline="-25000"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3.5</c:v>
              </c:pt>
            </c:numLit>
          </c:xVal>
          <c:yVal>
            <c:numLit>
              <c:ptCount val="1"/>
              <c:pt idx="0">
                <c:v>3.5</c:v>
              </c:pt>
            </c:numLit>
          </c:yVal>
          <c:smooth val="1"/>
        </c:ser>
        <c:axId val="14829353"/>
        <c:axId val="66355314"/>
      </c:scatterChart>
      <c:valAx>
        <c:axId val="14829353"/>
        <c:scaling>
          <c:orientation val="minMax"/>
          <c:max val="4"/>
          <c:min val="-1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66355314"/>
        <c:crosses val="autoZero"/>
        <c:crossBetween val="midCat"/>
        <c:dispUnits/>
        <c:majorUnit val="1"/>
      </c:valAx>
      <c:valAx>
        <c:axId val="66355314"/>
        <c:scaling>
          <c:orientation val="minMax"/>
          <c:max val="4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14829353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1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Kettenregel!$A$2:$A$62</c:f>
              <c:numCache/>
            </c:numRef>
          </c:xVal>
          <c:yVal>
            <c:numRef>
              <c:f>Kettenregel!$C$2:$C$62</c:f>
              <c:numCache/>
            </c:numRef>
          </c:yVal>
          <c:smooth val="1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Kettenregel!$G$6:$G$6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Kettenregel!$F$7:$F$7</c:f>
              <c:numCache/>
            </c:numRef>
          </c:xVal>
          <c:yVal>
            <c:numRef>
              <c:f>Kettenregel!$G$7:$G$7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Kettenregel!$F$19:$F$20</c:f>
              <c:numCache/>
            </c:numRef>
          </c:xVal>
          <c:yVal>
            <c:numRef>
              <c:f>Kettenregel!$G$19:$G$20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Kettenregel!$F$21:$F$22</c:f>
              <c:numCache/>
            </c:numRef>
          </c:xVal>
          <c:yVal>
            <c:numRef>
              <c:f>Kettenregel!$G$21:$G$22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Kettenregel!$F$22:$F$23</c:f>
              <c:numCache/>
            </c:numRef>
          </c:xVal>
          <c:yVal>
            <c:numRef>
              <c:f>Kettenregel!$G$22:$G$23</c:f>
              <c:numCache/>
            </c:numRef>
          </c:yVal>
          <c:smooth val="1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f</a:t>
                    </a:r>
                    <a:r>
                      <a:rPr lang="en-US" cap="none" sz="1100" b="0" i="0" u="none" baseline="-25000"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3.6</c:v>
              </c:pt>
            </c:numLit>
          </c:xVal>
          <c:yVal>
            <c:numLit>
              <c:ptCount val="1"/>
              <c:pt idx="0">
                <c:v>3.6</c:v>
              </c:pt>
            </c:numLit>
          </c:yVal>
          <c:smooth val="1"/>
        </c:ser>
        <c:axId val="60326915"/>
        <c:axId val="6071324"/>
      </c:scatterChart>
      <c:valAx>
        <c:axId val="60326915"/>
        <c:scaling>
          <c:orientation val="minMax"/>
          <c:max val="4"/>
          <c:min val="-1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6071324"/>
        <c:crosses val="autoZero"/>
        <c:crossBetween val="midCat"/>
        <c:dispUnits/>
      </c:valAx>
      <c:valAx>
        <c:axId val="6071324"/>
        <c:scaling>
          <c:orientation val="minMax"/>
          <c:max val="4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60326915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55"/>
        </c:manualLayout>
      </c:layout>
      <c:scatterChart>
        <c:scatterStyle val="smooth"/>
        <c:varyColors val="0"/>
        <c:ser>
          <c:idx val="2"/>
          <c:order val="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Kettenregel!$A$2:$A$62</c:f>
              <c:numCache/>
            </c:numRef>
          </c:xVal>
          <c:yVal>
            <c:numRef>
              <c:f>Kettenregel!$D$2:$D$62</c:f>
              <c:numCache/>
            </c:numRef>
          </c:yVal>
          <c:smooth val="1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Kettenregel!$F$5:$F$5</c:f>
              <c:numCache/>
            </c:numRef>
          </c:xVal>
          <c:yVal>
            <c:numRef>
              <c:f>Kettenregel!$G$5:$G$5</c:f>
              <c:numCache/>
            </c:numRef>
          </c:yVal>
          <c:smooth val="1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Kettenregel!$F$6:$F$6</c:f>
              <c:numCache/>
            </c:numRef>
          </c:xVal>
          <c:yVal>
            <c:numRef>
              <c:f>Kettenregel!$G$7:$G$7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Kettenregel!$F$29:$F$30</c:f>
              <c:numCache/>
            </c:numRef>
          </c:xVal>
          <c:yVal>
            <c:numRef>
              <c:f>Kettenregel!$G$29:$G$30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Kettenregel!$F$31:$F$32</c:f>
              <c:numCache/>
            </c:numRef>
          </c:xVal>
          <c:yVal>
            <c:numRef>
              <c:f>Kettenregel!$G$31:$G$32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Kettenregel!$F$32:$F$33</c:f>
              <c:numCache/>
            </c:numRef>
          </c:xVal>
          <c:yVal>
            <c:numRef>
              <c:f>Kettenregel!$G$32:$G$33</c:f>
              <c:numCache/>
            </c:numRef>
          </c:yVal>
          <c:smooth val="1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f</a:t>
                    </a:r>
                    <a:r>
                      <a:rPr lang="en-US" cap="none" sz="1100" b="0" i="0" u="none" baseline="-25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o</a:t>
                    </a: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 f</a:t>
                    </a:r>
                    <a:r>
                      <a:rPr lang="en-US" cap="none" sz="1100" b="0" i="0" u="none" baseline="-25000"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3</c:v>
              </c:pt>
            </c:numLit>
          </c:xVal>
          <c:yVal>
            <c:numLit>
              <c:ptCount val="1"/>
              <c:pt idx="0">
                <c:v>3.5</c:v>
              </c:pt>
            </c:numLit>
          </c:yVal>
          <c:smooth val="1"/>
        </c:ser>
        <c:axId val="54641917"/>
        <c:axId val="22015206"/>
      </c:scatterChart>
      <c:valAx>
        <c:axId val="54641917"/>
        <c:scaling>
          <c:orientation val="minMax"/>
          <c:max val="4"/>
          <c:min val="-1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22015206"/>
        <c:crosses val="autoZero"/>
        <c:crossBetween val="midCat"/>
        <c:dispUnits/>
      </c:valAx>
      <c:valAx>
        <c:axId val="22015206"/>
        <c:scaling>
          <c:orientation val="minMax"/>
          <c:max val="4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54641917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28575</xdr:rowOff>
    </xdr:from>
    <xdr:to>
      <xdr:col>6</xdr:col>
      <xdr:colOff>133350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161925" y="190500"/>
        <a:ext cx="24098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1</xdr:row>
      <xdr:rowOff>9525</xdr:rowOff>
    </xdr:from>
    <xdr:to>
      <xdr:col>12</xdr:col>
      <xdr:colOff>438150</xdr:colOff>
      <xdr:row>14</xdr:row>
      <xdr:rowOff>47625</xdr:rowOff>
    </xdr:to>
    <xdr:graphicFrame>
      <xdr:nvGraphicFramePr>
        <xdr:cNvPr id="2" name="Chart 2"/>
        <xdr:cNvGraphicFramePr/>
      </xdr:nvGraphicFramePr>
      <xdr:xfrm>
        <a:off x="2895600" y="171450"/>
        <a:ext cx="24193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15</xdr:row>
      <xdr:rowOff>133350</xdr:rowOff>
    </xdr:from>
    <xdr:to>
      <xdr:col>6</xdr:col>
      <xdr:colOff>123825</xdr:colOff>
      <xdr:row>29</xdr:row>
      <xdr:rowOff>66675</xdr:rowOff>
    </xdr:to>
    <xdr:graphicFrame>
      <xdr:nvGraphicFramePr>
        <xdr:cNvPr id="3" name="Chart 3"/>
        <xdr:cNvGraphicFramePr/>
      </xdr:nvGraphicFramePr>
      <xdr:xfrm>
        <a:off x="142875" y="2562225"/>
        <a:ext cx="2419350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10</xdr:col>
      <xdr:colOff>257175</xdr:colOff>
      <xdr:row>19</xdr:row>
      <xdr:rowOff>66675</xdr:rowOff>
    </xdr:from>
    <xdr:to>
      <xdr:col>10</xdr:col>
      <xdr:colOff>371475</xdr:colOff>
      <xdr:row>25</xdr:row>
      <xdr:rowOff>104775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9975" y="315277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18</xdr:row>
      <xdr:rowOff>57150</xdr:rowOff>
    </xdr:from>
    <xdr:to>
      <xdr:col>7</xdr:col>
      <xdr:colOff>190500</xdr:colOff>
      <xdr:row>24</xdr:row>
      <xdr:rowOff>76200</xdr:rowOff>
    </xdr:to>
    <xdr:pic>
      <xdr:nvPicPr>
        <xdr:cNvPr id="5" name="ScrollBar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90825" y="2971800"/>
          <a:ext cx="114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10</xdr:col>
      <xdr:colOff>409575</xdr:colOff>
      <xdr:row>28</xdr:row>
      <xdr:rowOff>142875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90850" y="4381500"/>
          <a:ext cx="771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18</xdr:row>
      <xdr:rowOff>66675</xdr:rowOff>
    </xdr:from>
    <xdr:to>
      <xdr:col>9</xdr:col>
      <xdr:colOff>152400</xdr:colOff>
      <xdr:row>24</xdr:row>
      <xdr:rowOff>85725</xdr:rowOff>
    </xdr:to>
    <xdr:pic>
      <xdr:nvPicPr>
        <xdr:cNvPr id="7" name="ScrollBar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0" y="2981325"/>
          <a:ext cx="114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W72"/>
  <sheetViews>
    <sheetView showGridLines="0" showRowColHeaders="0" tabSelected="1" workbookViewId="0" topLeftCell="A1">
      <selection activeCell="T45" sqref="T45"/>
    </sheetView>
  </sheetViews>
  <sheetFormatPr defaultColWidth="11.421875" defaultRowHeight="12.75"/>
  <cols>
    <col min="1" max="1" width="7.7109375" style="0" customWidth="1"/>
    <col min="2" max="2" width="5.140625" style="0" customWidth="1"/>
    <col min="3" max="3" width="5.57421875" style="0" customWidth="1"/>
    <col min="4" max="4" width="6.7109375" style="0" customWidth="1"/>
    <col min="5" max="5" width="6.140625" style="0" customWidth="1"/>
    <col min="6" max="6" width="5.28125" style="0" customWidth="1"/>
    <col min="7" max="8" width="4.140625" style="0" customWidth="1"/>
    <col min="9" max="9" width="1.7109375" style="0" customWidth="1"/>
    <col min="10" max="10" width="3.7109375" style="0" customWidth="1"/>
  </cols>
  <sheetData>
    <row r="1" spans="1:23" ht="12.75">
      <c r="A1" s="1" t="s">
        <v>0</v>
      </c>
      <c r="B1" s="1" t="s">
        <v>1</v>
      </c>
      <c r="C1" s="1" t="s">
        <v>2</v>
      </c>
      <c r="D1" s="1" t="s">
        <v>3</v>
      </c>
      <c r="E1" s="1"/>
      <c r="F1" s="2" t="s">
        <v>4</v>
      </c>
      <c r="G1" s="2">
        <f>10-(30*G2/100-10)</f>
        <v>2.6000000000000014</v>
      </c>
      <c r="H1" s="3">
        <f>H2/10</f>
        <v>1</v>
      </c>
      <c r="I1" s="2"/>
      <c r="J1" s="2">
        <v>1</v>
      </c>
      <c r="K1" s="2"/>
      <c r="L1" s="9"/>
      <c r="M1" s="9"/>
      <c r="N1" s="9"/>
      <c r="O1" s="2"/>
      <c r="P1" s="2"/>
      <c r="Q1" s="2"/>
      <c r="R1" s="2"/>
      <c r="S1" s="2"/>
      <c r="T1" s="2"/>
      <c r="U1" s="2"/>
      <c r="V1" s="2"/>
      <c r="W1" s="2"/>
    </row>
    <row r="2" spans="1:23" ht="12.75">
      <c r="A2" s="1">
        <v>-1</v>
      </c>
      <c r="B2" s="1">
        <f>1/9*(-A2*A2+11*A2+8)</f>
        <v>-0.4444444444444444</v>
      </c>
      <c r="C2" s="1">
        <f>(1/48)*(7*A2*A2+$G$1*2*A2+24)</f>
        <v>0.5374999999999999</v>
      </c>
      <c r="D2" s="1">
        <f>(1/48)*(7*B2*B2+$G$1*2*B2+24)</f>
        <v>0.48065843621399174</v>
      </c>
      <c r="E2" s="1"/>
      <c r="F2" s="2"/>
      <c r="G2" s="2">
        <v>58</v>
      </c>
      <c r="H2" s="3">
        <v>10</v>
      </c>
      <c r="I2" s="2"/>
      <c r="J2" s="2" t="s">
        <v>13</v>
      </c>
      <c r="K2" s="2"/>
      <c r="L2" s="9"/>
      <c r="M2" s="9"/>
      <c r="N2" s="9"/>
      <c r="O2" s="2"/>
      <c r="P2" s="2"/>
      <c r="Q2" s="2"/>
      <c r="R2" s="2"/>
      <c r="S2" s="2"/>
      <c r="T2" s="2"/>
      <c r="U2" s="2"/>
      <c r="V2" s="2"/>
      <c r="W2" s="2"/>
    </row>
    <row r="3" spans="1:23" ht="12.75">
      <c r="A3" s="1">
        <f>A2+0.1</f>
        <v>-0.9</v>
      </c>
      <c r="B3" s="1">
        <f aca="true" t="shared" si="0" ref="B3:B62">1/9*(-A3*A3+11*A3+8)</f>
        <v>-0.30111111111111116</v>
      </c>
      <c r="C3" s="1">
        <f aca="true" t="shared" si="1" ref="C3:C62">(1/48)*(7*A3*A3+$G$1*2*A3+24)</f>
        <v>0.5206249999999999</v>
      </c>
      <c r="D3" s="1">
        <f aca="true" t="shared" si="2" ref="D3:D62">(1/48)*(7*B3*B3+$G$1*2*B3+24)</f>
        <v>0.48060203189300404</v>
      </c>
      <c r="E3" s="1"/>
      <c r="F3" s="4"/>
      <c r="G3" s="4"/>
      <c r="H3" s="1" t="s">
        <v>14</v>
      </c>
      <c r="I3" s="2"/>
      <c r="J3" s="2"/>
      <c r="K3" s="2"/>
      <c r="L3" s="9"/>
      <c r="M3" s="9"/>
      <c r="N3" s="9"/>
      <c r="O3" s="2"/>
      <c r="P3" s="2"/>
      <c r="Q3" s="2"/>
      <c r="R3" s="2"/>
      <c r="S3" s="2"/>
      <c r="T3" s="2"/>
      <c r="U3" s="2"/>
      <c r="V3" s="2"/>
      <c r="W3" s="2"/>
    </row>
    <row r="4" spans="1:23" ht="12.75">
      <c r="A4" s="1">
        <f aca="true" t="shared" si="3" ref="A4:A38">A3+0.1</f>
        <v>-0.8</v>
      </c>
      <c r="B4" s="1">
        <f t="shared" si="0"/>
        <v>-0.16000000000000014</v>
      </c>
      <c r="C4" s="1">
        <f t="shared" si="1"/>
        <v>0.5066666666666666</v>
      </c>
      <c r="D4" s="1">
        <f t="shared" si="2"/>
        <v>0.4864</v>
      </c>
      <c r="E4" s="1" t="s">
        <v>1</v>
      </c>
      <c r="F4" s="4">
        <v>16</v>
      </c>
      <c r="G4" s="4"/>
      <c r="H4" s="1"/>
      <c r="I4" s="2"/>
      <c r="J4" s="2"/>
      <c r="K4" s="2"/>
      <c r="L4" s="9"/>
      <c r="M4" s="9"/>
      <c r="N4" s="9"/>
      <c r="O4" s="2"/>
      <c r="P4" s="2"/>
      <c r="Q4" s="2"/>
      <c r="R4" s="2"/>
      <c r="S4" s="2"/>
      <c r="T4" s="2"/>
      <c r="U4" s="2"/>
      <c r="V4" s="2"/>
      <c r="W4" s="2"/>
    </row>
    <row r="5" spans="1:23" ht="12.75">
      <c r="A5" s="1">
        <f t="shared" si="3"/>
        <v>-0.7000000000000001</v>
      </c>
      <c r="B5" s="1">
        <f t="shared" si="0"/>
        <v>-0.02111111111111125</v>
      </c>
      <c r="C5" s="1">
        <f t="shared" si="1"/>
        <v>0.495625</v>
      </c>
      <c r="D5" s="1">
        <f t="shared" si="2"/>
        <v>0.49777795781893</v>
      </c>
      <c r="E5" s="1" t="s">
        <v>5</v>
      </c>
      <c r="F5" s="4">
        <f>5*F4/50-1</f>
        <v>0.6000000000000001</v>
      </c>
      <c r="G5" s="4">
        <v>0</v>
      </c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>
      <c r="A6" s="1">
        <f t="shared" si="3"/>
        <v>-0.6000000000000001</v>
      </c>
      <c r="B6" s="1">
        <f t="shared" si="0"/>
        <v>0.11555555555555536</v>
      </c>
      <c r="C6" s="1">
        <f t="shared" si="1"/>
        <v>0.48749999999999993</v>
      </c>
      <c r="D6" s="1">
        <f t="shared" si="2"/>
        <v>0.5144658436213991</v>
      </c>
      <c r="E6" s="1" t="s">
        <v>6</v>
      </c>
      <c r="F6" s="4">
        <f>F5</f>
        <v>0.6000000000000001</v>
      </c>
      <c r="G6" s="1">
        <f>1/9*(-F6*F6+11*F6+8)</f>
        <v>1.5822222222222224</v>
      </c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2.75">
      <c r="A7" s="1">
        <f t="shared" si="3"/>
        <v>-0.5000000000000001</v>
      </c>
      <c r="B7" s="1">
        <f t="shared" si="0"/>
        <v>0.2499999999999999</v>
      </c>
      <c r="C7" s="1">
        <f t="shared" si="1"/>
        <v>0.4822916666666666</v>
      </c>
      <c r="D7" s="1">
        <f t="shared" si="2"/>
        <v>0.5361979166666666</v>
      </c>
      <c r="E7" s="1" t="s">
        <v>7</v>
      </c>
      <c r="F7" s="4">
        <f>G6</f>
        <v>1.5822222222222224</v>
      </c>
      <c r="G7" s="1">
        <f>(1/48)*(7*F7*F7+$G$1*2*F7+24)</f>
        <v>1.036490534979424</v>
      </c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2.75">
      <c r="A8" s="1">
        <f t="shared" si="3"/>
        <v>-0.40000000000000013</v>
      </c>
      <c r="B8" s="1">
        <f t="shared" si="0"/>
        <v>0.3822222222222221</v>
      </c>
      <c r="C8" s="1">
        <f t="shared" si="1"/>
        <v>0.48</v>
      </c>
      <c r="D8" s="1">
        <f t="shared" si="2"/>
        <v>0.562712757201646</v>
      </c>
      <c r="E8" s="1" t="s">
        <v>8</v>
      </c>
      <c r="F8" s="5">
        <v>0.0001</v>
      </c>
      <c r="G8" s="4"/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75">
      <c r="A9" s="1">
        <f t="shared" si="3"/>
        <v>-0.30000000000000016</v>
      </c>
      <c r="B9" s="1">
        <f t="shared" si="0"/>
        <v>0.5122222222222219</v>
      </c>
      <c r="C9" s="1">
        <f t="shared" si="1"/>
        <v>0.48062499999999997</v>
      </c>
      <c r="D9" s="1">
        <f t="shared" si="2"/>
        <v>0.5937532664609053</v>
      </c>
      <c r="E9" s="1" t="s">
        <v>12</v>
      </c>
      <c r="F9" s="4">
        <f>(1/9*(-(F6+F8)*(F6+F8)+11*(F6+F8)+8)-1/9*(-F6*F6+11*F6+8))/F8</f>
        <v>1.0888777777751102</v>
      </c>
      <c r="G9" s="4"/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>
      <c r="A10" s="1">
        <f t="shared" si="3"/>
        <v>-0.20000000000000015</v>
      </c>
      <c r="B10" s="1">
        <f t="shared" si="0"/>
        <v>0.6399999999999998</v>
      </c>
      <c r="C10" s="1">
        <f t="shared" si="1"/>
        <v>0.48416666666666663</v>
      </c>
      <c r="D10" s="1">
        <f t="shared" si="2"/>
        <v>0.6290666666666667</v>
      </c>
      <c r="E10" s="1" t="s">
        <v>9</v>
      </c>
      <c r="F10" s="4">
        <f>IF(J1=1,F5-1,-2)</f>
        <v>-0.3999999999999999</v>
      </c>
      <c r="G10" s="4">
        <f>IF(J1=1,1/9*(-F6*F6+11*F6+8)-F9,0)</f>
        <v>0.49334444444711223</v>
      </c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2.75">
      <c r="A11" s="1">
        <f t="shared" si="3"/>
        <v>-0.10000000000000014</v>
      </c>
      <c r="B11" s="1">
        <f t="shared" si="0"/>
        <v>0.7655555555555554</v>
      </c>
      <c r="C11" s="1">
        <f t="shared" si="1"/>
        <v>0.490625</v>
      </c>
      <c r="D11" s="1">
        <f t="shared" si="2"/>
        <v>0.6684045010288067</v>
      </c>
      <c r="E11" s="1" t="s">
        <v>10</v>
      </c>
      <c r="F11" s="4">
        <f>IF(J1=1,F5+1.5,-2)</f>
        <v>2.1</v>
      </c>
      <c r="G11" s="4">
        <f>IF(J1=1,1/9*(-F6*F6+11*F6+8)+F9*1.5,0)</f>
        <v>3.215538888884888</v>
      </c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>
      <c r="A12" s="6">
        <f t="shared" si="3"/>
        <v>-1.3877787807814457E-16</v>
      </c>
      <c r="B12" s="6">
        <f t="shared" si="0"/>
        <v>0.8888888888888886</v>
      </c>
      <c r="C12" s="1">
        <f t="shared" si="1"/>
        <v>0.5</v>
      </c>
      <c r="D12" s="1">
        <f t="shared" si="2"/>
        <v>0.7115226337448558</v>
      </c>
      <c r="E12" s="1" t="s">
        <v>11</v>
      </c>
      <c r="F12" s="7">
        <f>IF(J1=1,F5,-2)</f>
        <v>0.6000000000000001</v>
      </c>
      <c r="G12" s="7">
        <f>IF(J1=1,1/9*(-F12*F12+11*F12+8),0)</f>
        <v>1.5822222222222224</v>
      </c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>
      <c r="A13" s="6">
        <f t="shared" si="3"/>
        <v>0.09999999999999987</v>
      </c>
      <c r="B13" s="6">
        <f t="shared" si="0"/>
        <v>1.0099999999999998</v>
      </c>
      <c r="C13" s="1">
        <f t="shared" si="1"/>
        <v>0.5122916666666666</v>
      </c>
      <c r="D13" s="1">
        <f t="shared" si="2"/>
        <v>0.7581812499999999</v>
      </c>
      <c r="E13" s="6"/>
      <c r="F13" s="7">
        <f>IF(J1=1,F12+H1,-2)</f>
        <v>1.6</v>
      </c>
      <c r="G13" s="7">
        <f>IF(J1=1,G12,0)</f>
        <v>1.5822222222222224</v>
      </c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.75">
      <c r="A14" s="6">
        <f t="shared" si="3"/>
        <v>0.19999999999999987</v>
      </c>
      <c r="B14" s="6">
        <f t="shared" si="0"/>
        <v>1.1288888888888886</v>
      </c>
      <c r="C14" s="1">
        <f t="shared" si="1"/>
        <v>0.5275</v>
      </c>
      <c r="D14" s="1">
        <f t="shared" si="2"/>
        <v>0.8081448559670781</v>
      </c>
      <c r="E14" s="1"/>
      <c r="F14" s="4">
        <f>IF(J1=1,F13,-2)</f>
        <v>1.6</v>
      </c>
      <c r="G14" s="1">
        <f>IF(J1=1,1/9*(-F5*F5+11*F5+8)+F9*H1,0)</f>
        <v>2.671099999997333</v>
      </c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6">
        <f t="shared" si="3"/>
        <v>0.2999999999999999</v>
      </c>
      <c r="B15" s="6">
        <f t="shared" si="0"/>
        <v>1.2455555555555553</v>
      </c>
      <c r="C15" s="1">
        <f t="shared" si="1"/>
        <v>0.5456249999999999</v>
      </c>
      <c r="D15" s="1">
        <f t="shared" si="2"/>
        <v>0.8611822788065844</v>
      </c>
      <c r="E15" s="1" t="s">
        <v>2</v>
      </c>
      <c r="F15" s="4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2.75">
      <c r="A16" s="6">
        <f t="shared" si="3"/>
        <v>0.3999999999999999</v>
      </c>
      <c r="B16" s="6">
        <f t="shared" si="0"/>
        <v>1.3599999999999997</v>
      </c>
      <c r="C16" s="1">
        <f t="shared" si="1"/>
        <v>0.5666666666666667</v>
      </c>
      <c r="D16" s="1">
        <f t="shared" si="2"/>
        <v>0.9170666666666666</v>
      </c>
      <c r="E16" s="1" t="s">
        <v>5</v>
      </c>
      <c r="F16" s="4">
        <f>G6</f>
        <v>1.5822222222222224</v>
      </c>
      <c r="G16" s="4"/>
      <c r="H16" s="13"/>
      <c r="I16" s="9"/>
      <c r="J16" s="9"/>
      <c r="K16" s="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2.75">
      <c r="A17" s="6">
        <f t="shared" si="3"/>
        <v>0.4999999999999999</v>
      </c>
      <c r="B17" s="6">
        <f t="shared" si="0"/>
        <v>1.472222222222222</v>
      </c>
      <c r="C17" s="1">
        <f t="shared" si="1"/>
        <v>0.590625</v>
      </c>
      <c r="D17" s="1">
        <f t="shared" si="2"/>
        <v>0.9755754886831275</v>
      </c>
      <c r="E17" s="1" t="s">
        <v>7</v>
      </c>
      <c r="F17" s="4">
        <f>G7</f>
        <v>1.036490534979424</v>
      </c>
      <c r="G17" s="2"/>
      <c r="H17" s="8" t="s">
        <v>0</v>
      </c>
      <c r="I17" s="9"/>
      <c r="J17" s="10" t="s">
        <v>16</v>
      </c>
      <c r="K17" s="9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75">
      <c r="A18" s="6">
        <f t="shared" si="3"/>
        <v>0.5999999999999999</v>
      </c>
      <c r="B18" s="6">
        <f t="shared" si="0"/>
        <v>1.582222222222222</v>
      </c>
      <c r="C18" s="1">
        <f t="shared" si="1"/>
        <v>0.6174999999999999</v>
      </c>
      <c r="D18" s="1">
        <f t="shared" si="2"/>
        <v>1.0364905349794238</v>
      </c>
      <c r="E18" s="1" t="s">
        <v>12</v>
      </c>
      <c r="F18" s="1">
        <f>((1/48)*(7*(F16+F8)*(F16+F8)+$G$1*2*(F16+F8)+24)-(1/48)*(7*(F16)*(F16)+$G$1*2*(F16)+24))/F8</f>
        <v>0.5698293981470925</v>
      </c>
      <c r="G18" s="4"/>
      <c r="H18" s="10">
        <f>F5</f>
        <v>0.6000000000000001</v>
      </c>
      <c r="I18" s="9"/>
      <c r="J18" s="10">
        <f>H1</f>
        <v>1</v>
      </c>
      <c r="K18" s="9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3.5">
      <c r="A19" s="6">
        <f t="shared" si="3"/>
        <v>0.6999999999999998</v>
      </c>
      <c r="B19" s="6">
        <f t="shared" si="0"/>
        <v>1.6899999999999997</v>
      </c>
      <c r="C19" s="1">
        <f t="shared" si="1"/>
        <v>0.6472916666666666</v>
      </c>
      <c r="D19" s="1">
        <f t="shared" si="2"/>
        <v>1.0995979166666665</v>
      </c>
      <c r="E19" s="1" t="s">
        <v>9</v>
      </c>
      <c r="F19" s="4">
        <f>IF(J1=1,F16-1,-2)</f>
        <v>0.5822222222222224</v>
      </c>
      <c r="G19" s="4">
        <f>IF(J1=1,G7-F18,0)</f>
        <v>0.46666113683233146</v>
      </c>
      <c r="H19" s="9"/>
      <c r="I19" s="9"/>
      <c r="J19" s="9"/>
      <c r="K19" s="11" t="s">
        <v>18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2.75">
      <c r="A20" s="6">
        <f t="shared" si="3"/>
        <v>0.7999999999999998</v>
      </c>
      <c r="B20" s="6">
        <f t="shared" si="0"/>
        <v>1.7955555555555551</v>
      </c>
      <c r="C20" s="1">
        <f t="shared" si="1"/>
        <v>0.6799999999999999</v>
      </c>
      <c r="D20" s="1">
        <f t="shared" si="2"/>
        <v>1.1646880658436212</v>
      </c>
      <c r="E20" s="1" t="s">
        <v>10</v>
      </c>
      <c r="F20" s="4">
        <f>IF(J1=1,F16+1.5,-2)</f>
        <v>3.0822222222222226</v>
      </c>
      <c r="G20" s="4">
        <f>IF(J1=1,G7+1.5*F18,0)</f>
        <v>1.8912346322000628</v>
      </c>
      <c r="H20" s="9"/>
      <c r="I20" s="9"/>
      <c r="J20" s="9"/>
      <c r="K20" s="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.75">
      <c r="A21" s="6">
        <f t="shared" si="3"/>
        <v>0.8999999999999998</v>
      </c>
      <c r="B21" s="6">
        <f t="shared" si="0"/>
        <v>1.8988888888888888</v>
      </c>
      <c r="C21" s="1">
        <f t="shared" si="1"/>
        <v>0.715625</v>
      </c>
      <c r="D21" s="1">
        <f t="shared" si="2"/>
        <v>1.2315557355967077</v>
      </c>
      <c r="E21" s="1" t="s">
        <v>11</v>
      </c>
      <c r="F21" s="4">
        <f>F16</f>
        <v>1.5822222222222224</v>
      </c>
      <c r="G21" s="4">
        <f>F17</f>
        <v>1.036490534979424</v>
      </c>
      <c r="H21" s="9"/>
      <c r="I21" s="9"/>
      <c r="J21" s="9"/>
      <c r="K21" s="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.75">
      <c r="A22" s="6">
        <f t="shared" si="3"/>
        <v>0.9999999999999998</v>
      </c>
      <c r="B22" s="6">
        <f t="shared" si="0"/>
        <v>2</v>
      </c>
      <c r="C22" s="1">
        <f t="shared" si="1"/>
        <v>0.7541666666666667</v>
      </c>
      <c r="D22" s="1">
        <f t="shared" si="2"/>
        <v>1.3</v>
      </c>
      <c r="E22" s="2"/>
      <c r="F22" s="4">
        <f>F21+G14-G13</f>
        <v>2.671099999997333</v>
      </c>
      <c r="G22" s="4">
        <f>G21</f>
        <v>1.036490534979424</v>
      </c>
      <c r="H22" s="9"/>
      <c r="I22" s="9"/>
      <c r="J22" s="9"/>
      <c r="K22" s="9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2.75">
      <c r="A23" s="6">
        <f t="shared" si="3"/>
        <v>1.0999999999999999</v>
      </c>
      <c r="B23" s="6">
        <f t="shared" si="0"/>
        <v>2.098888888888889</v>
      </c>
      <c r="C23" s="1">
        <f t="shared" si="1"/>
        <v>0.7956249999999999</v>
      </c>
      <c r="D23" s="1">
        <f t="shared" si="2"/>
        <v>1.3698242541152263</v>
      </c>
      <c r="E23" s="2"/>
      <c r="F23" s="4">
        <f>F22</f>
        <v>2.671099999997333</v>
      </c>
      <c r="G23" s="4">
        <f>F17+F18*(G14-G13)</f>
        <v>1.6569651037447588</v>
      </c>
      <c r="H23" s="9"/>
      <c r="I23" s="9"/>
      <c r="J23" s="9"/>
      <c r="K23" s="9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.75">
      <c r="A24" s="6">
        <f t="shared" si="3"/>
        <v>1.2</v>
      </c>
      <c r="B24" s="6">
        <f t="shared" si="0"/>
        <v>2.195555555555555</v>
      </c>
      <c r="C24" s="1">
        <f t="shared" si="1"/>
        <v>0.8400000000000001</v>
      </c>
      <c r="D24" s="1">
        <f t="shared" si="2"/>
        <v>1.4408362139917692</v>
      </c>
      <c r="E24" s="6"/>
      <c r="F24" s="4"/>
      <c r="G24" s="4"/>
      <c r="H24" s="9"/>
      <c r="I24" s="9"/>
      <c r="J24" s="9"/>
      <c r="K24" s="9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2.75">
      <c r="A25" s="6">
        <f t="shared" si="3"/>
        <v>1.3</v>
      </c>
      <c r="B25" s="6">
        <f t="shared" si="0"/>
        <v>2.2899999999999996</v>
      </c>
      <c r="C25" s="1">
        <f t="shared" si="1"/>
        <v>0.8872916666666667</v>
      </c>
      <c r="D25" s="1">
        <f t="shared" si="2"/>
        <v>1.5128479166666664</v>
      </c>
      <c r="E25" s="1" t="s">
        <v>3</v>
      </c>
      <c r="F25" s="4"/>
      <c r="G25" s="4"/>
      <c r="H25" s="9"/>
      <c r="I25" s="9"/>
      <c r="J25" s="9"/>
      <c r="K25" s="9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2.75">
      <c r="A26" s="6">
        <f t="shared" si="3"/>
        <v>1.4000000000000001</v>
      </c>
      <c r="B26" s="6">
        <f t="shared" si="0"/>
        <v>2.382222222222222</v>
      </c>
      <c r="C26" s="1">
        <f t="shared" si="1"/>
        <v>0.9375000000000001</v>
      </c>
      <c r="D26" s="1">
        <f t="shared" si="2"/>
        <v>1.585675720164609</v>
      </c>
      <c r="E26" s="1" t="s">
        <v>5</v>
      </c>
      <c r="F26" s="4">
        <f>F5</f>
        <v>0.6000000000000001</v>
      </c>
      <c r="G26" s="4"/>
      <c r="H26" s="9"/>
      <c r="I26" s="9"/>
      <c r="J26" s="9"/>
      <c r="K26" s="9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>
      <c r="A27" s="6">
        <f t="shared" si="3"/>
        <v>1.5000000000000002</v>
      </c>
      <c r="B27" s="6">
        <f t="shared" si="0"/>
        <v>2.4722222222222223</v>
      </c>
      <c r="C27" s="1">
        <f t="shared" si="1"/>
        <v>0.9906250000000002</v>
      </c>
      <c r="D27" s="1">
        <f t="shared" si="2"/>
        <v>1.6591403034979426</v>
      </c>
      <c r="E27" s="1" t="s">
        <v>15</v>
      </c>
      <c r="F27" s="4">
        <f>(1/48)*(7*G6*G6+$G$1*2*G6+24)</f>
        <v>1.036490534979424</v>
      </c>
      <c r="G27" s="4"/>
      <c r="H27" s="9"/>
      <c r="I27" s="9"/>
      <c r="J27" s="9"/>
      <c r="K27" s="9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.75">
      <c r="A28" s="6">
        <f t="shared" si="3"/>
        <v>1.6000000000000003</v>
      </c>
      <c r="B28" s="6">
        <f t="shared" si="0"/>
        <v>2.5600000000000005</v>
      </c>
      <c r="C28" s="1">
        <f t="shared" si="1"/>
        <v>1.0466666666666669</v>
      </c>
      <c r="D28" s="1">
        <f t="shared" si="2"/>
        <v>1.733066666666667</v>
      </c>
      <c r="E28" s="1" t="s">
        <v>12</v>
      </c>
      <c r="F28" s="4">
        <f>F9*F18</f>
        <v>0.6204745687653346</v>
      </c>
      <c r="G28" s="4"/>
      <c r="H28" s="9"/>
      <c r="I28" s="9"/>
      <c r="J28" s="9"/>
      <c r="K28" s="9"/>
      <c r="L28" s="12" t="s">
        <v>17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75">
      <c r="A29" s="6">
        <f t="shared" si="3"/>
        <v>1.7000000000000004</v>
      </c>
      <c r="B29" s="6">
        <f t="shared" si="0"/>
        <v>2.6455555555555557</v>
      </c>
      <c r="C29" s="1">
        <f t="shared" si="1"/>
        <v>1.1056250000000003</v>
      </c>
      <c r="D29" s="1">
        <f t="shared" si="2"/>
        <v>1.8072841306584362</v>
      </c>
      <c r="E29" s="1" t="s">
        <v>9</v>
      </c>
      <c r="F29" s="4">
        <f>IF(J1=1,F26-1,-2)</f>
        <v>-0.3999999999999999</v>
      </c>
      <c r="G29" s="4">
        <f>IF(J1=1,F27-F28,0)</f>
        <v>0.4160159662140894</v>
      </c>
      <c r="H29" s="9"/>
      <c r="I29" s="9"/>
      <c r="J29" s="9"/>
      <c r="K29" s="9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2.75">
      <c r="A30" s="6">
        <f t="shared" si="3"/>
        <v>1.8000000000000005</v>
      </c>
      <c r="B30" s="6">
        <f t="shared" si="0"/>
        <v>2.728888888888889</v>
      </c>
      <c r="C30" s="1">
        <f t="shared" si="1"/>
        <v>1.1675000000000004</v>
      </c>
      <c r="D30" s="1">
        <f t="shared" si="2"/>
        <v>1.8816263374485598</v>
      </c>
      <c r="E30" s="1" t="s">
        <v>10</v>
      </c>
      <c r="F30" s="4">
        <f>IF(J1=1,F26+1.5,-2)</f>
        <v>2.1</v>
      </c>
      <c r="G30" s="4">
        <f>IF(J1=1,F27+F28*1.5,0)</f>
        <v>1.9672023881274259</v>
      </c>
      <c r="H30" s="9"/>
      <c r="I30" s="9"/>
      <c r="J30" s="9"/>
      <c r="K30" s="9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2.75">
      <c r="A31" s="6">
        <f t="shared" si="3"/>
        <v>1.9000000000000006</v>
      </c>
      <c r="B31" s="6">
        <f t="shared" si="0"/>
        <v>2.81</v>
      </c>
      <c r="C31" s="1">
        <f t="shared" si="1"/>
        <v>1.2322916666666672</v>
      </c>
      <c r="D31" s="1">
        <f t="shared" si="2"/>
        <v>1.9559312500000001</v>
      </c>
      <c r="E31" s="1" t="s">
        <v>11</v>
      </c>
      <c r="F31" s="4">
        <f>IF(J1=1,F26,-2)</f>
        <v>0.6000000000000001</v>
      </c>
      <c r="G31" s="4">
        <f>IF(J1=1,F27,0)</f>
        <v>1.036490534979424</v>
      </c>
      <c r="H31" s="9"/>
      <c r="I31" s="9"/>
      <c r="J31" s="9"/>
      <c r="K31" s="9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2.75">
      <c r="A32" s="6">
        <f t="shared" si="3"/>
        <v>2.0000000000000004</v>
      </c>
      <c r="B32" s="6">
        <f t="shared" si="0"/>
        <v>2.888888888888889</v>
      </c>
      <c r="C32" s="1">
        <f t="shared" si="1"/>
        <v>1.3000000000000003</v>
      </c>
      <c r="D32" s="1">
        <f t="shared" si="2"/>
        <v>2.0300411522633746</v>
      </c>
      <c r="E32" s="6"/>
      <c r="F32" s="4">
        <f>IF(J1=1,F31+H1,-2)</f>
        <v>1.6</v>
      </c>
      <c r="G32" s="4">
        <f>IF(J1=1,G31,0)</f>
        <v>1.036490534979424</v>
      </c>
      <c r="H32" s="9"/>
      <c r="I32" s="9"/>
      <c r="J32" s="9"/>
      <c r="K32" s="9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>
      <c r="A33" s="6">
        <f t="shared" si="3"/>
        <v>2.1000000000000005</v>
      </c>
      <c r="B33" s="6">
        <f t="shared" si="0"/>
        <v>2.965555555555556</v>
      </c>
      <c r="C33" s="1">
        <f t="shared" si="1"/>
        <v>1.3706250000000004</v>
      </c>
      <c r="D33" s="1">
        <f t="shared" si="2"/>
        <v>2.103802649176955</v>
      </c>
      <c r="E33" s="6"/>
      <c r="F33" s="4">
        <f>IF(J1=1,F32,-2)</f>
        <v>1.6</v>
      </c>
      <c r="G33" s="4">
        <f>IF(J1=1,F27+F28*H1,0)</f>
        <v>1.6569651037447586</v>
      </c>
      <c r="H33" s="9"/>
      <c r="I33" s="9"/>
      <c r="J33" s="9"/>
      <c r="K33" s="9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2.75">
      <c r="A34" s="6">
        <f t="shared" si="3"/>
        <v>2.2000000000000006</v>
      </c>
      <c r="B34" s="6">
        <f t="shared" si="0"/>
        <v>3.04</v>
      </c>
      <c r="C34" s="1">
        <f t="shared" si="1"/>
        <v>1.444166666666667</v>
      </c>
      <c r="D34" s="1">
        <f t="shared" si="2"/>
        <v>2.1770666666666667</v>
      </c>
      <c r="E34" s="6"/>
      <c r="F34" s="4"/>
      <c r="G34" s="4"/>
      <c r="H34" s="9"/>
      <c r="I34" s="9"/>
      <c r="J34" s="9"/>
      <c r="K34" s="9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2.75">
      <c r="A35" s="6">
        <f t="shared" si="3"/>
        <v>2.3000000000000007</v>
      </c>
      <c r="B35" s="6">
        <f t="shared" si="0"/>
        <v>3.1122222222222224</v>
      </c>
      <c r="C35" s="1">
        <f t="shared" si="1"/>
        <v>1.5206250000000008</v>
      </c>
      <c r="D35" s="1">
        <f t="shared" si="2"/>
        <v>2.2496884516460907</v>
      </c>
      <c r="E35" s="6"/>
      <c r="F35" s="4"/>
      <c r="G35" s="4"/>
      <c r="H35" s="9"/>
      <c r="I35" s="9"/>
      <c r="J35" s="9"/>
      <c r="K35" s="9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2.75">
      <c r="A36" s="6">
        <f t="shared" si="3"/>
        <v>2.400000000000001</v>
      </c>
      <c r="B36" s="6">
        <f t="shared" si="0"/>
        <v>3.1822222222222223</v>
      </c>
      <c r="C36" s="1">
        <f t="shared" si="1"/>
        <v>1.6000000000000008</v>
      </c>
      <c r="D36" s="1">
        <f t="shared" si="2"/>
        <v>2.321527572016461</v>
      </c>
      <c r="E36" s="6"/>
      <c r="F36" s="13"/>
      <c r="G36" s="13"/>
      <c r="H36" s="9"/>
      <c r="I36" s="9"/>
      <c r="J36" s="9"/>
      <c r="K36" s="9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2.75">
      <c r="A37" s="6">
        <f t="shared" si="3"/>
        <v>2.500000000000001</v>
      </c>
      <c r="B37" s="6">
        <f t="shared" si="0"/>
        <v>3.2500000000000004</v>
      </c>
      <c r="C37" s="1">
        <f t="shared" si="1"/>
        <v>1.6822916666666679</v>
      </c>
      <c r="D37" s="1">
        <f t="shared" si="2"/>
        <v>2.3924479166666672</v>
      </c>
      <c r="E37" s="6"/>
      <c r="F37" s="4"/>
      <c r="G37" s="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2.75">
      <c r="A38" s="6">
        <f t="shared" si="3"/>
        <v>2.600000000000001</v>
      </c>
      <c r="B38" s="6">
        <f t="shared" si="0"/>
        <v>3.315555555555556</v>
      </c>
      <c r="C38" s="1">
        <f t="shared" si="1"/>
        <v>1.767500000000001</v>
      </c>
      <c r="D38" s="1">
        <f t="shared" si="2"/>
        <v>2.462317695473252</v>
      </c>
      <c r="E38" s="6"/>
      <c r="F38" s="4"/>
      <c r="G38" s="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2.75">
      <c r="A39" s="6">
        <f aca="true" t="shared" si="4" ref="A39:A62">A38+0.1</f>
        <v>2.700000000000001</v>
      </c>
      <c r="B39" s="6">
        <f t="shared" si="0"/>
        <v>3.378888888888889</v>
      </c>
      <c r="C39" s="1">
        <f t="shared" si="1"/>
        <v>1.855625000000001</v>
      </c>
      <c r="D39" s="1">
        <f t="shared" si="2"/>
        <v>2.5310094393004117</v>
      </c>
      <c r="E39" s="6"/>
      <c r="F39" s="4"/>
      <c r="G39" s="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2.75">
      <c r="A40" s="6">
        <f t="shared" si="4"/>
        <v>2.800000000000001</v>
      </c>
      <c r="B40" s="6">
        <f t="shared" si="0"/>
        <v>3.4400000000000004</v>
      </c>
      <c r="C40" s="1">
        <f t="shared" si="1"/>
        <v>1.9466666666666677</v>
      </c>
      <c r="D40" s="1">
        <f t="shared" si="2"/>
        <v>2.5984000000000003</v>
      </c>
      <c r="E40" s="6"/>
      <c r="F40" s="4"/>
      <c r="G40" s="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2.75">
      <c r="A41" s="6">
        <f t="shared" si="4"/>
        <v>2.9000000000000012</v>
      </c>
      <c r="B41" s="6">
        <f t="shared" si="0"/>
        <v>3.498888888888889</v>
      </c>
      <c r="C41" s="1">
        <f t="shared" si="1"/>
        <v>2.0406250000000012</v>
      </c>
      <c r="D41" s="1">
        <f t="shared" si="2"/>
        <v>2.6643705504115234</v>
      </c>
      <c r="E41" s="6"/>
      <c r="F41" s="4"/>
      <c r="G41" s="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2.75">
      <c r="A42" s="6">
        <f t="shared" si="4"/>
        <v>3.0000000000000013</v>
      </c>
      <c r="B42" s="6">
        <f t="shared" si="0"/>
        <v>3.5555555555555562</v>
      </c>
      <c r="C42" s="1">
        <f t="shared" si="1"/>
        <v>2.1375000000000015</v>
      </c>
      <c r="D42" s="1">
        <f t="shared" si="2"/>
        <v>2.7288065843621405</v>
      </c>
      <c r="E42" s="6"/>
      <c r="F42" s="4"/>
      <c r="G42" s="4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.75">
      <c r="A43" s="6">
        <f t="shared" si="4"/>
        <v>3.1000000000000014</v>
      </c>
      <c r="B43" s="6">
        <f t="shared" si="0"/>
        <v>3.6100000000000008</v>
      </c>
      <c r="C43" s="1">
        <f t="shared" si="1"/>
        <v>2.2372916666666685</v>
      </c>
      <c r="D43" s="1">
        <f t="shared" si="2"/>
        <v>2.791597916666668</v>
      </c>
      <c r="E43" s="6"/>
      <c r="F43" s="4"/>
      <c r="G43" s="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2.75">
      <c r="A44" s="6">
        <f t="shared" si="4"/>
        <v>3.2000000000000015</v>
      </c>
      <c r="B44" s="6">
        <f t="shared" si="0"/>
        <v>3.6622222222222227</v>
      </c>
      <c r="C44" s="1">
        <f t="shared" si="1"/>
        <v>2.3400000000000016</v>
      </c>
      <c r="D44" s="1">
        <f t="shared" si="2"/>
        <v>2.852638683127573</v>
      </c>
      <c r="E44" s="6"/>
      <c r="F44" s="4"/>
      <c r="G44" s="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2.75">
      <c r="A45" s="6">
        <f t="shared" si="4"/>
        <v>3.3000000000000016</v>
      </c>
      <c r="B45" s="6">
        <f t="shared" si="0"/>
        <v>3.7122222222222234</v>
      </c>
      <c r="C45" s="1">
        <f t="shared" si="1"/>
        <v>2.445625000000002</v>
      </c>
      <c r="D45" s="1">
        <f t="shared" si="2"/>
        <v>2.9118273405349813</v>
      </c>
      <c r="E45" s="6"/>
      <c r="F45" s="4"/>
      <c r="G45" s="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.75">
      <c r="A46" s="6">
        <f t="shared" si="4"/>
        <v>3.4000000000000017</v>
      </c>
      <c r="B46" s="6">
        <f t="shared" si="0"/>
        <v>3.760000000000001</v>
      </c>
      <c r="C46" s="1">
        <f t="shared" si="1"/>
        <v>2.5541666666666685</v>
      </c>
      <c r="D46" s="1">
        <f t="shared" si="2"/>
        <v>2.9690666666666683</v>
      </c>
      <c r="E46" s="6"/>
      <c r="F46" s="4"/>
      <c r="G46" s="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.75">
      <c r="A47" s="6">
        <f t="shared" si="4"/>
        <v>3.5000000000000018</v>
      </c>
      <c r="B47" s="6">
        <f t="shared" si="0"/>
        <v>3.8055555555555562</v>
      </c>
      <c r="C47" s="1">
        <f t="shared" si="1"/>
        <v>2.665625000000002</v>
      </c>
      <c r="D47" s="1">
        <f t="shared" si="2"/>
        <v>3.024263760288067</v>
      </c>
      <c r="E47" s="6"/>
      <c r="F47" s="4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>
      <c r="A48" s="6">
        <f t="shared" si="4"/>
        <v>3.600000000000002</v>
      </c>
      <c r="B48" s="6">
        <f t="shared" si="0"/>
        <v>3.8488888888888897</v>
      </c>
      <c r="C48" s="1">
        <f t="shared" si="1"/>
        <v>2.780000000000002</v>
      </c>
      <c r="D48" s="1">
        <f t="shared" si="2"/>
        <v>3.077330041152264</v>
      </c>
      <c r="E48" s="6"/>
      <c r="F48" s="4"/>
      <c r="G48" s="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2.75">
      <c r="A49" s="6">
        <f t="shared" si="4"/>
        <v>3.700000000000002</v>
      </c>
      <c r="B49" s="6">
        <f t="shared" si="0"/>
        <v>3.890000000000001</v>
      </c>
      <c r="C49" s="1">
        <f t="shared" si="1"/>
        <v>2.8972916666666686</v>
      </c>
      <c r="D49" s="1">
        <f t="shared" si="2"/>
        <v>3.1281812500000012</v>
      </c>
      <c r="E49" s="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2.75">
      <c r="A50" s="6">
        <f t="shared" si="4"/>
        <v>3.800000000000002</v>
      </c>
      <c r="B50" s="6">
        <f t="shared" si="0"/>
        <v>3.92888888888889</v>
      </c>
      <c r="C50" s="1">
        <f t="shared" si="1"/>
        <v>3.0175000000000027</v>
      </c>
      <c r="D50" s="1">
        <f t="shared" si="2"/>
        <v>3.1767374485596727</v>
      </c>
      <c r="E50" s="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2.75">
      <c r="A51" s="6">
        <f t="shared" si="4"/>
        <v>3.900000000000002</v>
      </c>
      <c r="B51" s="6">
        <f t="shared" si="0"/>
        <v>3.965555555555556</v>
      </c>
      <c r="C51" s="1">
        <f t="shared" si="1"/>
        <v>3.1406250000000027</v>
      </c>
      <c r="D51" s="1">
        <f t="shared" si="2"/>
        <v>3.2229230195473257</v>
      </c>
      <c r="E51" s="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2.75">
      <c r="A52" s="6">
        <f t="shared" si="4"/>
        <v>4.000000000000002</v>
      </c>
      <c r="B52" s="6">
        <f t="shared" si="0"/>
        <v>4.000000000000001</v>
      </c>
      <c r="C52" s="1">
        <f t="shared" si="1"/>
        <v>3.2666666666666693</v>
      </c>
      <c r="D52" s="1">
        <f t="shared" si="2"/>
        <v>3.266666666666668</v>
      </c>
      <c r="E52" s="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2.75">
      <c r="A53" s="6">
        <f t="shared" si="4"/>
        <v>4.100000000000001</v>
      </c>
      <c r="B53" s="6">
        <f t="shared" si="0"/>
        <v>4.032222222222223</v>
      </c>
      <c r="C53" s="1">
        <f t="shared" si="1"/>
        <v>3.3956250000000017</v>
      </c>
      <c r="D53" s="1">
        <f t="shared" si="2"/>
        <v>3.3079014146090544</v>
      </c>
      <c r="E53" s="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>
      <c r="A54" s="6">
        <f t="shared" si="4"/>
        <v>4.200000000000001</v>
      </c>
      <c r="B54" s="6">
        <f t="shared" si="0"/>
        <v>4.062222222222222</v>
      </c>
      <c r="C54" s="1">
        <f t="shared" si="1"/>
        <v>3.5275000000000016</v>
      </c>
      <c r="D54" s="1">
        <f t="shared" si="2"/>
        <v>3.346564609053498</v>
      </c>
      <c r="E54" s="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>
      <c r="A55" s="6">
        <f t="shared" si="4"/>
        <v>4.300000000000001</v>
      </c>
      <c r="B55" s="6">
        <f t="shared" si="0"/>
        <v>4.09</v>
      </c>
      <c r="C55" s="1">
        <f t="shared" si="1"/>
        <v>3.6622916666666674</v>
      </c>
      <c r="D55" s="1">
        <f t="shared" si="2"/>
        <v>3.3825979166666666</v>
      </c>
      <c r="E55" s="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>
      <c r="A56" s="6">
        <f t="shared" si="4"/>
        <v>4.4</v>
      </c>
      <c r="B56" s="6">
        <f t="shared" si="0"/>
        <v>4.115555555555556</v>
      </c>
      <c r="C56" s="1">
        <f t="shared" si="1"/>
        <v>3.800000000000001</v>
      </c>
      <c r="D56" s="1">
        <f t="shared" si="2"/>
        <v>3.415947325102881</v>
      </c>
      <c r="E56" s="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6">
        <f t="shared" si="4"/>
        <v>4.5</v>
      </c>
      <c r="B57" s="6">
        <f t="shared" si="0"/>
        <v>4.138888888888888</v>
      </c>
      <c r="C57" s="1">
        <f t="shared" si="1"/>
        <v>3.940625</v>
      </c>
      <c r="D57" s="1">
        <f t="shared" si="2"/>
        <v>3.4465631430041146</v>
      </c>
      <c r="E57" s="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>
      <c r="A58" s="6">
        <f t="shared" si="4"/>
        <v>4.6</v>
      </c>
      <c r="B58" s="6">
        <f t="shared" si="0"/>
        <v>4.159999999999999</v>
      </c>
      <c r="C58" s="1">
        <f t="shared" si="1"/>
        <v>4.0841666666666665</v>
      </c>
      <c r="D58" s="1">
        <f t="shared" si="2"/>
        <v>3.4743999999999993</v>
      </c>
      <c r="E58" s="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>
      <c r="A59" s="6">
        <f t="shared" si="4"/>
        <v>4.699999999999999</v>
      </c>
      <c r="B59" s="6">
        <f t="shared" si="0"/>
        <v>4.178888888888888</v>
      </c>
      <c r="C59" s="1">
        <f t="shared" si="1"/>
        <v>4.230624999999998</v>
      </c>
      <c r="D59" s="1">
        <f t="shared" si="2"/>
        <v>3.4994168467078186</v>
      </c>
      <c r="E59" s="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>
      <c r="A60" s="6">
        <f t="shared" si="4"/>
        <v>4.799999999999999</v>
      </c>
      <c r="B60" s="6">
        <f t="shared" si="0"/>
        <v>4.195555555555556</v>
      </c>
      <c r="C60" s="1">
        <f t="shared" si="1"/>
        <v>4.379999999999999</v>
      </c>
      <c r="D60" s="1">
        <f t="shared" si="2"/>
        <v>3.5215769547325104</v>
      </c>
      <c r="E60" s="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>
      <c r="A61" s="6">
        <f t="shared" si="4"/>
        <v>4.899999999999999</v>
      </c>
      <c r="B61" s="6">
        <f t="shared" si="0"/>
        <v>4.21</v>
      </c>
      <c r="C61" s="1">
        <f t="shared" si="1"/>
        <v>4.532291666666665</v>
      </c>
      <c r="D61" s="1">
        <f t="shared" si="2"/>
        <v>3.5408479166666664</v>
      </c>
      <c r="E61" s="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>
      <c r="A62" s="6">
        <f t="shared" si="4"/>
        <v>4.999999999999998</v>
      </c>
      <c r="B62" s="6">
        <f t="shared" si="0"/>
        <v>4.222222222222222</v>
      </c>
      <c r="C62" s="1">
        <f t="shared" si="1"/>
        <v>4.6874999999999964</v>
      </c>
      <c r="D62" s="1">
        <f t="shared" si="2"/>
        <v>3.5572016460905354</v>
      </c>
      <c r="E62" s="6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>
      <c r="A63" s="6"/>
      <c r="B63" s="6"/>
      <c r="C63" s="6"/>
      <c r="D63" s="6"/>
      <c r="E63" s="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>
      <c r="A64" s="6"/>
      <c r="B64" s="6"/>
      <c r="C64" s="6"/>
      <c r="D64" s="6"/>
      <c r="E64" s="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>
      <c r="A65" s="6"/>
      <c r="B65" s="6"/>
      <c r="C65" s="6"/>
      <c r="D65" s="6"/>
      <c r="E65" s="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>
      <c r="A66" s="6"/>
      <c r="B66" s="6"/>
      <c r="C66" s="6"/>
      <c r="D66" s="6"/>
      <c r="E66" s="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>
      <c r="A67" s="6"/>
      <c r="B67" s="6"/>
      <c r="C67" s="6"/>
      <c r="D67" s="6"/>
      <c r="E67" s="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>
      <c r="A68" s="6"/>
      <c r="B68" s="6"/>
      <c r="C68" s="6"/>
      <c r="D68" s="6"/>
      <c r="E68" s="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>
      <c r="A69" s="6"/>
      <c r="B69" s="6"/>
      <c r="C69" s="6"/>
      <c r="D69" s="6"/>
      <c r="E69" s="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>
      <c r="A70" s="6"/>
      <c r="B70" s="6"/>
      <c r="C70" s="6"/>
      <c r="D70" s="6"/>
      <c r="E70" s="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>
      <c r="A71" s="6"/>
      <c r="B71" s="6"/>
      <c r="C71" s="6"/>
      <c r="D71" s="6"/>
      <c r="E71" s="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>
      <c r="A72" s="6"/>
      <c r="B72" s="6"/>
      <c r="C72" s="6"/>
      <c r="D72" s="6"/>
      <c r="E72" s="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Unknown User</cp:lastModifiedBy>
  <dcterms:created xsi:type="dcterms:W3CDTF">2002-08-18T09:52:58Z</dcterms:created>
  <dcterms:modified xsi:type="dcterms:W3CDTF">2003-10-05T06:40:40Z</dcterms:modified>
  <cp:category/>
  <cp:version/>
  <cp:contentType/>
  <cp:contentStatus/>
</cp:coreProperties>
</file>